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/>
  <mc:AlternateContent xmlns:mc="http://schemas.openxmlformats.org/markup-compatibility/2006">
    <mc:Choice Requires="x15">
      <x15ac:absPath xmlns:x15ac="http://schemas.microsoft.com/office/spreadsheetml/2010/11/ac" url="C:\Users\Loreta\Desktop\2024 metų mano administruojamos priemonės\SADM ir NIC teikti dok. uz 2023 m\"/>
    </mc:Choice>
  </mc:AlternateContent>
  <xr:revisionPtr revIDLastSave="0" documentId="13_ncr:1_{3FA68D93-0D89-4352-944E-5E3B9A2D5AE6}" xr6:coauthVersionLast="36" xr6:coauthVersionMax="36" xr10:uidLastSave="{00000000-0000-0000-0000-000000000000}"/>
  <bookViews>
    <workbookView xWindow="0" yWindow="0" windowWidth="23040" windowHeight="8772" tabRatio="837" firstSheet="2" activeTab="2" xr2:uid="{00000000-000D-0000-FFFF-FFFF00000000}"/>
  </bookViews>
  <sheets>
    <sheet name="BIUDŽETAS" sheetId="1" state="hidden" r:id="rId1"/>
    <sheet name="Paslaugų teikėjai" sheetId="5" state="hidden" r:id="rId2"/>
    <sheet name="Konkurs. akredit, vieš.pirk." sheetId="3" r:id="rId3"/>
    <sheet name="Pavaldžios biudžetas" sheetId="7" state="hidden" r:id="rId4"/>
    <sheet name="Pavaldžios f. konkursai" sheetId="13" r:id="rId5"/>
    <sheet name="Pavaldžios akreditacijos" sheetId="14" r:id="rId6"/>
    <sheet name="Nepavaldžios f. konkursai" sheetId="6" r:id="rId7"/>
    <sheet name="Nepavaldžios akreditacijos" sheetId="15" r:id="rId8"/>
    <sheet name="Nepavaldžios Viešieji pirkimai" sheetId="16" r:id="rId9"/>
  </sheets>
  <definedNames>
    <definedName name="_xlnm._FilterDatabase" localSheetId="3" hidden="1">'Pavaldžios biudžetas'!$A$68:$J$427</definedName>
    <definedName name="Sritis">'Konkurs. akredit, vieš.pirk.'!#REF!</definedName>
  </definedNames>
  <calcPr calcId="191028" iterateDelta="1E-4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3" l="1"/>
  <c r="E52" i="16" l="1"/>
  <c r="E53" i="16"/>
  <c r="E18" i="16"/>
  <c r="E157" i="6"/>
  <c r="E156" i="6"/>
  <c r="E57" i="3" l="1"/>
  <c r="E56" i="3"/>
  <c r="E55" i="3"/>
  <c r="E38" i="16" l="1"/>
  <c r="F62" i="14" l="1"/>
  <c r="E33" i="15"/>
  <c r="F52" i="16"/>
  <c r="I52" i="16"/>
  <c r="H52" i="16"/>
  <c r="G52" i="16"/>
  <c r="E55" i="15"/>
  <c r="G55" i="15"/>
  <c r="E28" i="16"/>
  <c r="F156" i="6"/>
  <c r="F97" i="6"/>
  <c r="G97" i="6"/>
  <c r="H97" i="6"/>
  <c r="I97" i="6"/>
  <c r="E97" i="6"/>
  <c r="E63" i="6"/>
  <c r="H63" i="6"/>
  <c r="G63" i="6"/>
  <c r="F63" i="6"/>
  <c r="E35" i="6"/>
  <c r="E17" i="6"/>
  <c r="F45" i="14"/>
  <c r="G45" i="14"/>
  <c r="H45" i="14"/>
  <c r="I45" i="14"/>
  <c r="E62" i="14"/>
  <c r="E45" i="14"/>
  <c r="E76" i="13"/>
  <c r="E59" i="13"/>
  <c r="E36" i="13"/>
  <c r="E23" i="13"/>
  <c r="E77" i="13" s="1"/>
  <c r="G128" i="3"/>
  <c r="F128" i="3"/>
  <c r="E128" i="3"/>
  <c r="E109" i="3"/>
  <c r="E79" i="3"/>
  <c r="E59" i="3"/>
  <c r="E30" i="3"/>
  <c r="E58" i="3" s="1"/>
  <c r="G33" i="3"/>
  <c r="F33" i="3"/>
  <c r="E120" i="3"/>
  <c r="G30" i="3" l="1"/>
  <c r="F30" i="3"/>
  <c r="G18" i="3"/>
  <c r="F18" i="3"/>
  <c r="E18" i="3"/>
  <c r="G48" i="3"/>
  <c r="F48" i="3"/>
  <c r="E48" i="3"/>
  <c r="G129" i="3" l="1"/>
  <c r="F129" i="3"/>
  <c r="G120" i="3"/>
  <c r="F120" i="3"/>
  <c r="G109" i="3"/>
  <c r="F109" i="3"/>
  <c r="G103" i="3"/>
  <c r="F103" i="3"/>
  <c r="E103" i="3"/>
  <c r="E129" i="3" s="1"/>
  <c r="G90" i="3"/>
  <c r="F90" i="3"/>
  <c r="E90" i="3"/>
  <c r="G85" i="3"/>
  <c r="F85" i="3"/>
  <c r="E85" i="3"/>
  <c r="G79" i="3"/>
  <c r="G73" i="3"/>
  <c r="F73" i="3"/>
  <c r="E73" i="3"/>
  <c r="G26" i="3"/>
  <c r="F26" i="3"/>
  <c r="E26" i="3"/>
  <c r="G12" i="3"/>
  <c r="F12" i="3"/>
  <c r="E12" i="3"/>
  <c r="E34" i="3" l="1"/>
  <c r="G34" i="3"/>
  <c r="F34" i="3"/>
  <c r="E91" i="3"/>
  <c r="G91" i="3"/>
  <c r="F91" i="3"/>
  <c r="G61" i="3"/>
  <c r="E61" i="3"/>
  <c r="F61" i="3"/>
  <c r="C13" i="5" l="1"/>
  <c r="C11" i="5"/>
  <c r="C10" i="5"/>
  <c r="C12" i="5"/>
  <c r="R13" i="5"/>
  <c r="R12" i="5"/>
  <c r="R11" i="5"/>
  <c r="R10" i="5"/>
  <c r="J13" i="5"/>
  <c r="K13" i="5" s="1"/>
  <c r="J12" i="5"/>
  <c r="J11" i="5"/>
  <c r="J10" i="5"/>
  <c r="K10" i="5" s="1"/>
  <c r="P14" i="5"/>
  <c r="O14" i="5"/>
  <c r="N14" i="5"/>
  <c r="M14" i="5"/>
  <c r="L14" i="5"/>
  <c r="J14" i="5"/>
  <c r="H14" i="5"/>
  <c r="G14" i="5"/>
  <c r="F14" i="5"/>
  <c r="E14" i="5"/>
  <c r="D14" i="5"/>
  <c r="I38" i="16"/>
  <c r="H38" i="16"/>
  <c r="G38" i="16"/>
  <c r="G53" i="16" s="1"/>
  <c r="F38" i="16"/>
  <c r="F53" i="16" s="1"/>
  <c r="I28" i="16"/>
  <c r="H28" i="16"/>
  <c r="G28" i="16"/>
  <c r="F28" i="16"/>
  <c r="I18" i="16"/>
  <c r="H18" i="16"/>
  <c r="G18" i="16"/>
  <c r="F18" i="16"/>
  <c r="I55" i="15"/>
  <c r="H55" i="15"/>
  <c r="I33" i="15"/>
  <c r="H33" i="15"/>
  <c r="G33" i="15"/>
  <c r="F33" i="15"/>
  <c r="I23" i="15"/>
  <c r="H23" i="15"/>
  <c r="G23" i="15"/>
  <c r="F23" i="15"/>
  <c r="E23" i="15"/>
  <c r="I12" i="15"/>
  <c r="H12" i="15"/>
  <c r="G12" i="15"/>
  <c r="F12" i="15"/>
  <c r="E12" i="15"/>
  <c r="E56" i="15" s="1"/>
  <c r="I62" i="14"/>
  <c r="H62" i="14"/>
  <c r="G62" i="14"/>
  <c r="I31" i="14"/>
  <c r="H31" i="14"/>
  <c r="G31" i="14"/>
  <c r="F31" i="14"/>
  <c r="E31" i="14"/>
  <c r="I16" i="14"/>
  <c r="H16" i="14"/>
  <c r="H63" i="14" s="1"/>
  <c r="G16" i="14"/>
  <c r="F16" i="14"/>
  <c r="E16" i="14"/>
  <c r="E63" i="14" s="1"/>
  <c r="I156" i="6"/>
  <c r="H156" i="6"/>
  <c r="G156" i="6"/>
  <c r="I63" i="6"/>
  <c r="I35" i="6"/>
  <c r="H35" i="6"/>
  <c r="G35" i="6"/>
  <c r="F35" i="6"/>
  <c r="I17" i="6"/>
  <c r="H17" i="6"/>
  <c r="G17" i="6"/>
  <c r="F17" i="6"/>
  <c r="H76" i="13"/>
  <c r="G76" i="13"/>
  <c r="F76" i="13"/>
  <c r="I76" i="13"/>
  <c r="I77" i="13" s="1"/>
  <c r="I59" i="13"/>
  <c r="H36" i="13"/>
  <c r="G36" i="13"/>
  <c r="F36" i="13"/>
  <c r="I36" i="13"/>
  <c r="H23" i="13"/>
  <c r="G23" i="13"/>
  <c r="F23" i="13"/>
  <c r="I23" i="13"/>
  <c r="G59" i="13"/>
  <c r="F59" i="13"/>
  <c r="I53" i="16" l="1"/>
  <c r="H53" i="16"/>
  <c r="G63" i="14"/>
  <c r="I63" i="14"/>
  <c r="H157" i="6"/>
  <c r="G77" i="13"/>
  <c r="F77" i="13"/>
  <c r="F157" i="6"/>
  <c r="G157" i="6"/>
  <c r="I157" i="6"/>
  <c r="S12" i="5"/>
  <c r="S11" i="5"/>
  <c r="S13" i="5"/>
  <c r="S10" i="5"/>
  <c r="K12" i="5"/>
  <c r="R14" i="5"/>
  <c r="H59" i="13"/>
  <c r="H77" i="13" s="1"/>
  <c r="I10" i="1"/>
  <c r="H10" i="1"/>
  <c r="C10" i="1"/>
  <c r="B10" i="1"/>
  <c r="G10" i="1"/>
  <c r="F10" i="1"/>
  <c r="E10" i="1"/>
  <c r="D10" i="1"/>
  <c r="K11" i="5" l="1"/>
  <c r="K14" i="5" s="1"/>
  <c r="C14" i="5" l="1"/>
  <c r="S14" i="5"/>
</calcChain>
</file>

<file path=xl/sharedStrings.xml><?xml version="1.0" encoding="utf-8"?>
<sst xmlns="http://schemas.openxmlformats.org/spreadsheetml/2006/main" count="627" uniqueCount="314">
  <si>
    <t xml:space="preserve">SAVAVIVALDYBĖS BIUDŽETO SAVARANKIŠKOMS FUNKCIJOMS VYKDYTI PASKIRSTYMAS PASLAUGŲ TEIKĖJAMS PAGAL ATITINKAMAS VIEŠOSIOS POLITIKOS SRITIS </t>
  </si>
  <si>
    <t xml:space="preserve">Savivaldybės pavadinimas: </t>
  </si>
  <si>
    <t>Vilniaus m. savivaldybė</t>
  </si>
  <si>
    <t>Eil.Nr.</t>
  </si>
  <si>
    <t>PAVADINIMAS</t>
  </si>
  <si>
    <t>Finansavimo % pavaldžioms įstaigoms nuo bendro biudžetos skirto sričiai</t>
  </si>
  <si>
    <t>Finansavimo % kitiems paslaugų teikėjams nuo bendro biudžetos skirto sričiai</t>
  </si>
  <si>
    <t>Pastabos</t>
  </si>
  <si>
    <t>įrašyti įstaigų skaičių</t>
  </si>
  <si>
    <t>įrašyti organizacijų skaičių</t>
  </si>
  <si>
    <t>įrašyti tiekėjų skaičių</t>
  </si>
  <si>
    <t xml:space="preserve">Iš Viso: </t>
  </si>
  <si>
    <t xml:space="preserve">Biudžetas, skirtas kultūrai </t>
  </si>
  <si>
    <t xml:space="preserve">Biudžetas, skirtas švietimui </t>
  </si>
  <si>
    <t>Biudžetas, skirtas socialinei apsaugai</t>
  </si>
  <si>
    <t>Biudžetas, skirtas sveikatos  apsaugai</t>
  </si>
  <si>
    <t>Biudžetas, skirtas sportui</t>
  </si>
  <si>
    <t>Biudžetas, skirtas  kitų sričių NVO projektų finansavimui</t>
  </si>
  <si>
    <t>SAVIVALDYBIŲ TEIKIAMŲ VIEŠŲJŲ PASLAUGŲ FINANSAVIMO VERTINIMAS</t>
  </si>
  <si>
    <t>BENDRA INFORMACIJA</t>
  </si>
  <si>
    <t>Savivaldybės pavadinimas</t>
  </si>
  <si>
    <t>Savivaldybės bendras metinis biudžetas, Eurais</t>
  </si>
  <si>
    <t>Biudžeto dalis savarankiškoms funkcijoms vykdyti*, Eurais</t>
  </si>
  <si>
    <t>Biudžeto dalis savarankiškoms funkcijoms vykdyti, %</t>
  </si>
  <si>
    <t>Metinis biudžetas pagal atskiras viešųjų paslaugų sritis savarankiškoms funkcijoms vykdyti</t>
  </si>
  <si>
    <t>Viešosios politikos sritis</t>
  </si>
  <si>
    <t>Suma, Eurais</t>
  </si>
  <si>
    <t>Procentinė išraiška</t>
  </si>
  <si>
    <r>
      <t xml:space="preserve">Biudžetas, skirtas </t>
    </r>
    <r>
      <rPr>
        <sz val="10"/>
        <rFont val="Calibri"/>
        <family val="2"/>
        <charset val="186"/>
        <scheme val="minor"/>
      </rPr>
      <t>sportui</t>
    </r>
  </si>
  <si>
    <t>Iš viso:</t>
  </si>
  <si>
    <t>*Skaičiuojama atimant iš dotacijų dalies "Lėšos valstybinėms (perduotoms savivaldybėms) funkcijoms atlikti"</t>
  </si>
  <si>
    <t>Nr.</t>
  </si>
  <si>
    <t>IŠ VISO</t>
  </si>
  <si>
    <t>Nevyriausybinės organizacijos (kitos įstaigos) pavadinimas</t>
  </si>
  <si>
    <t>Įmonės kodas</t>
  </si>
  <si>
    <t>ŠVIETIMAS</t>
  </si>
  <si>
    <t>SPORTAS</t>
  </si>
  <si>
    <t>KULTŪRA</t>
  </si>
  <si>
    <t>SUMA IŠ VISO</t>
  </si>
  <si>
    <t>SOCIALINĖ APSAUGA</t>
  </si>
  <si>
    <t>Viso</t>
  </si>
  <si>
    <t>2025 m.</t>
  </si>
  <si>
    <t>2026 m.</t>
  </si>
  <si>
    <t>EUR, 2023</t>
  </si>
  <si>
    <t>EUR, 2024</t>
  </si>
  <si>
    <t>EUR, 2025</t>
  </si>
  <si>
    <t>EUR, 2026</t>
  </si>
  <si>
    <t>EUR, 2027</t>
  </si>
  <si>
    <t>2027 m.</t>
  </si>
  <si>
    <t>Pildyti nereikia</t>
  </si>
  <si>
    <t>Akreditacijos, krepšeliai (sportas, švietimas), aplinkos lėšos nepavaldžioms mokykloms, darželių krepšelis</t>
  </si>
  <si>
    <t>Finansavimo programa (įrašyti visas finansavimo programas pagal sritis)</t>
  </si>
  <si>
    <t>Bendra suma</t>
  </si>
  <si>
    <t>Turi būti įvardintos visos finanavimo programos, kurios įvardintos trečiame puslapyje (Sheet'e)</t>
  </si>
  <si>
    <t>2023 m.</t>
  </si>
  <si>
    <t>Paslaugos pavadinimas</t>
  </si>
  <si>
    <t>Akredituotos, savivaldybei pavaldžios, įstaigos</t>
  </si>
  <si>
    <t>Akredituotos, savivaldybei nepavaldžios, organizacijos</t>
  </si>
  <si>
    <t>Organizacijos/įstaigos pavadinimas</t>
  </si>
  <si>
    <t>Savivaldybei nepavaldžios organizacijos, Viešieji pirkimai</t>
  </si>
  <si>
    <t>2024 m.</t>
  </si>
  <si>
    <t>2028 m.</t>
  </si>
  <si>
    <t>2029 m.</t>
  </si>
  <si>
    <t>2030 m.</t>
  </si>
  <si>
    <t>Pavaldžioms įstaigoms</t>
  </si>
  <si>
    <t>2023 METAIS:</t>
  </si>
  <si>
    <t>Skirta iš biudžeto, EUR</t>
  </si>
  <si>
    <t>Akreditacijų suma, EUR</t>
  </si>
  <si>
    <t>Nepavaldžios organizacijoms</t>
  </si>
  <si>
    <t>Projektinio finansavimo suma, EUR</t>
  </si>
  <si>
    <t>Viešųjų pirkimų suma, EUR</t>
  </si>
  <si>
    <t>Sveikatos lėšos turi būti įrašomos prie soc.paslaugų</t>
  </si>
  <si>
    <t>Iš viso, suma, EUR</t>
  </si>
  <si>
    <t>Akreditacijos, licenzijos, krepšeliai (sportas, švietimas)</t>
  </si>
  <si>
    <t>Tik konkursinės lėšos, lėšos akredituotoms organizacijoms bei lėšos per viešuosius pirkimus</t>
  </si>
  <si>
    <t>Būtina dalis</t>
  </si>
  <si>
    <t>Bendras metinis biudžetas savarankiškoms funkcijoms vykdyti, skirtas sričiai, 2023 m. , EUR</t>
  </si>
  <si>
    <t>Anykščių r. savivaldybė</t>
  </si>
  <si>
    <t>Eil.</t>
  </si>
  <si>
    <t>Sritis</t>
  </si>
  <si>
    <t>Programa</t>
  </si>
  <si>
    <t>Lėšų šaltinis</t>
  </si>
  <si>
    <t xml:space="preserve"> Kultūra</t>
  </si>
  <si>
    <t>Savivaldybės</t>
  </si>
  <si>
    <t>Viso:</t>
  </si>
  <si>
    <t>Sportas</t>
  </si>
  <si>
    <t>Socialinė apsauga</t>
  </si>
  <si>
    <t>Švietimas</t>
  </si>
  <si>
    <t>Švietimas (NVŠ)</t>
  </si>
  <si>
    <t>valstybės (SADM)</t>
  </si>
  <si>
    <t>Abiejų lentelių sumos</t>
  </si>
  <si>
    <t>Bendra</t>
  </si>
  <si>
    <t>Kultūra</t>
  </si>
  <si>
    <t xml:space="preserve">Kita </t>
  </si>
  <si>
    <t>IŠ VISO:</t>
  </si>
  <si>
    <t>Akreditacijos būdu skirtas finansavimas</t>
  </si>
  <si>
    <t>Pastabos, komentarai</t>
  </si>
  <si>
    <t>įrašyti programos pavadinimą</t>
  </si>
  <si>
    <t xml:space="preserve">įrašyti - savivaldybės skiriamas finansavimas </t>
  </si>
  <si>
    <t xml:space="preserve">Savivaldybės </t>
  </si>
  <si>
    <t>Sportas viso</t>
  </si>
  <si>
    <t xml:space="preserve">Socialinė </t>
  </si>
  <si>
    <t>Socialinė viso</t>
  </si>
  <si>
    <t>Viešųjų paslaugų apmokėjimas viešųjų pirkimų būdu</t>
  </si>
  <si>
    <t xml:space="preserve">IŠ VISO </t>
  </si>
  <si>
    <t xml:space="preserve"> VISO </t>
  </si>
  <si>
    <t>valstybės (KULTMIN)</t>
  </si>
  <si>
    <t xml:space="preserve">įrašyti - savivaldybės ir ministerijos (jei yra) skiriamą finansavimą </t>
  </si>
  <si>
    <t>Turi būti nurodytos visos lėšos, įskaitant ir skirtas savivaldybės įstaigoms pagal nurodytas programas</t>
  </si>
  <si>
    <t>Švietimas (MK)</t>
  </si>
  <si>
    <t>Pildyti nereikia jei nėra skirta lėšų iš valstybės biudžeto</t>
  </si>
  <si>
    <t>Nurodyti pilnas programoms skirtas sumas (įskaitant lėšas skirtas tiek pavaldžioms, tiek nepavaldžioms organizacijoms)</t>
  </si>
  <si>
    <t>Tik už paslaugas keturiose viešosios politikos srityse - švietimas, sportas, kultūra, socialinės paslaugos</t>
  </si>
  <si>
    <t>Kultūros renginiai ir pan.</t>
  </si>
  <si>
    <t>valstybės (ŠMSM)</t>
  </si>
  <si>
    <t>Kita</t>
  </si>
  <si>
    <t>1.1. Kultūrinių veiklų dalinis finansavimas</t>
  </si>
  <si>
    <t>1.2. Leidybinių veiklų įgyvendinimas</t>
  </si>
  <si>
    <t>1.3. Tradicinių festivalių įgyvendinimas</t>
  </si>
  <si>
    <t>1.4. Kultūros projektų ir kūrybinių iniciatyvų įgyvendinimas</t>
  </si>
  <si>
    <t>2.1. Sporto veiklos vykdymas</t>
  </si>
  <si>
    <t>2.2. Tradicinių renginių įgyvendinimas</t>
  </si>
  <si>
    <t>3.3. Socialinių paslaugų projektų įgyvendinimas</t>
  </si>
  <si>
    <t>3.4. Neįgaliųjų socialinės integracijos projektų įgyvendinimas</t>
  </si>
  <si>
    <t>3.1. Visuomenės sveikatos projektų vykdymas</t>
  </si>
  <si>
    <t>3.2. Jaunimo užimtumo skatinimas (6.1.1.01)</t>
  </si>
  <si>
    <t>Finansuotos neformalios jaunimo grupės</t>
  </si>
  <si>
    <t>Vaikų užimtumo didinimas</t>
  </si>
  <si>
    <t>Neformalusis suaugusiųjų švietimas</t>
  </si>
  <si>
    <t>4.1. Vaikų užimtumo didinimas</t>
  </si>
  <si>
    <t>4.2. Neformalusis suaugusiųjų švietimas</t>
  </si>
  <si>
    <t>Neformalusis vaikų švietimas</t>
  </si>
  <si>
    <t>Mokymo lėšos</t>
  </si>
  <si>
    <t>Metai</t>
  </si>
  <si>
    <t>Akredituotos socialinės priežiūros paslaugų finansavimas</t>
  </si>
  <si>
    <t>Socialinė</t>
  </si>
  <si>
    <t>Savivaldybės+ministerijos</t>
  </si>
  <si>
    <t>Mokymo plaukti programa</t>
  </si>
  <si>
    <t>Infrastruktūros pritaikymas neįgaliesiems efektyviai veikiančiose mokyklose</t>
  </si>
  <si>
    <t>"Tūkstantmečio mokyklų" programa</t>
  </si>
  <si>
    <t>Pirmoko krepšelis</t>
  </si>
  <si>
    <t xml:space="preserve">Visos dienos mokyklos įrengimas A. Vienuolio progimnazijoje </t>
  </si>
  <si>
    <t>Pedagogų skatinimas ir edukacinių, metodinių priemonių organizavimas</t>
  </si>
  <si>
    <t>Moterų ir merginų nuo 16 metų integracija - įgalinimas, skatinant savirealizaciją per verslumą</t>
  </si>
  <si>
    <t xml:space="preserve">Integracija per kultūrinius renginius </t>
  </si>
  <si>
    <t>5.2. Smulkiojo ir vidutinio verslo skatinimas</t>
  </si>
  <si>
    <t>5.1. Nevyriausybinių ir bendruomeninių organizacijų iniciatyvų skatinimas ir rėmimas</t>
  </si>
  <si>
    <t>Finansuojami SVV sektoriaus  projektai konkurso būdu</t>
  </si>
  <si>
    <t xml:space="preserve">Paslaugos tiekėjas - VšĮ Anykščių turizmo ir verslo informacijos centras, įmonės kodas 154293839 </t>
  </si>
  <si>
    <t>Renginio organizavimo paslauga</t>
  </si>
  <si>
    <t>Anykščių r. Svėdasų Juozo Tumo-Vaižganto gimnazija</t>
  </si>
  <si>
    <t>Anykščių Antano Baranausko pagrindinė mokykla</t>
  </si>
  <si>
    <t>Anykščių rajono šeimos ir vaiko gerovės centras</t>
  </si>
  <si>
    <t>Anykščių vaikų ir jaunimo užimtumo centras</t>
  </si>
  <si>
    <t>Anykščių r. Troškūnų Kazio Inčiūros gimnazija</t>
  </si>
  <si>
    <t>Anykščių švietimo pagalbos tarnyba</t>
  </si>
  <si>
    <t>Anykščių meno mokykla</t>
  </si>
  <si>
    <t>Anykščių kultūros centras</t>
  </si>
  <si>
    <t>Aukštaitijos saugomų teritorijų direkcija</t>
  </si>
  <si>
    <t>Anykščių Antano Vienuolio progimnazija</t>
  </si>
  <si>
    <t>Aukštaitijos profesinio rengimo centras</t>
  </si>
  <si>
    <t>VšĮ „Mickūnų motokroso parkas"</t>
  </si>
  <si>
    <t>Sporto klubas „Origonas"</t>
  </si>
  <si>
    <t>Lietuvos gatvės vaikų futbolo federacijos Anykščių skyrius</t>
  </si>
  <si>
    <t>Anykščių teniso klubas „Anykščių kortas"</t>
  </si>
  <si>
    <t>Anykščių Jurzdiko bendruomenė</t>
  </si>
  <si>
    <t>Futbolo sporto klubas</t>
  </si>
  <si>
    <t>Kavarko sporto ir pramogų klubas</t>
  </si>
  <si>
    <t>Asociacija „Obuolio" bendruomenė</t>
  </si>
  <si>
    <t>Tradicinių sporto renginių įgyvendinimas</t>
  </si>
  <si>
    <t>Anykščių kūno kultūros ir sporto centras</t>
  </si>
  <si>
    <t>Leidybinių veiklų įgyvendinimas</t>
  </si>
  <si>
    <t>Asociacija Vaižgantiečių klubas „Pragiedrulys“</t>
  </si>
  <si>
    <t>VšĮ Anykščių televizijos ir informacijos centras</t>
  </si>
  <si>
    <t>Asociacija „Aukštaitijos komunikacijos projektai</t>
  </si>
  <si>
    <t>fizinis asmuo</t>
  </si>
  <si>
    <t>Anykščių menų centras</t>
  </si>
  <si>
    <t>Tradicinių festivalių įgyvendinimas</t>
  </si>
  <si>
    <t>VšĮ „Bardai“</t>
  </si>
  <si>
    <t>VšĮ “Mokyklų tobulinimo centras“</t>
  </si>
  <si>
    <t>VšĮ „Kino kontora</t>
  </si>
  <si>
    <t>VšĮ „Prasmingas garsas“</t>
  </si>
  <si>
    <t>VšĮ Anykščių menų inkubatorius-menų studija</t>
  </si>
  <si>
    <t>Asociacija „Anykščių kultūrinės iniciatyvos“</t>
  </si>
  <si>
    <t>Kultūros projektų ir kūrybinių iniciatyvų įgyvendinimas</t>
  </si>
  <si>
    <t>Asociacija Troškūnų krašto klubas „Malmaža“</t>
  </si>
  <si>
    <t>Asociacija „Pasaulio anykštėnų bendrija“</t>
  </si>
  <si>
    <t>Asociacija „Aukštaitijos komunikacijos projektai“</t>
  </si>
  <si>
    <t>Kultūrinių veiklų dalinis finansavimas</t>
  </si>
  <si>
    <t>Asociacija „Rytų aukštaitijos bigbendas</t>
  </si>
  <si>
    <t>Asociacija Pasaulio anykštėnų bendrija“</t>
  </si>
  <si>
    <t>VšĮ „Kanalas“</t>
  </si>
  <si>
    <t>VšĮ „Meno alchemija</t>
  </si>
  <si>
    <t>Sveikatos apsauga</t>
  </si>
  <si>
    <t>Anykščių vaikų lopšelis - darželis "Eglutė"</t>
  </si>
  <si>
    <t>Anykščių rajono savivaldybės visuomenės sveikatos biuras</t>
  </si>
  <si>
    <t>Anykščių Trečiojo amžiaus universitetas</t>
  </si>
  <si>
    <t>Anykščių vaikų lopšelis - darželis "Spindulėlis"</t>
  </si>
  <si>
    <t>VšĮ Raguvėlės vaikų dienos centras</t>
  </si>
  <si>
    <t>Anykščių moterų užimtumo ir informacijos centras</t>
  </si>
  <si>
    <t>Anykščių Antano Baranausko vidurinės mokyklos bendruomenė</t>
  </si>
  <si>
    <t>Anykščių vaikų lopšelis - darželis "Žiogelis"</t>
  </si>
  <si>
    <t>Sporto klubas "Anykščių burės"</t>
  </si>
  <si>
    <t>Anykščių rajono diabetikų klubas "Ateitis"</t>
  </si>
  <si>
    <t>Nevyriausybinių ir bendruomeninių organizacijų iniciatyvų skatinimas ir rėmimas</t>
  </si>
  <si>
    <t>UAB "Gooliver funding"</t>
  </si>
  <si>
    <t>UAB OFFICEDAY</t>
  </si>
  <si>
    <t>In Ace, UAB</t>
  </si>
  <si>
    <t>UAB EUROGAMA</t>
  </si>
  <si>
    <t>Uždaroji akcinė bendrovė "GLASREMIS"</t>
  </si>
  <si>
    <t>UAB „KOG institutas“</t>
  </si>
  <si>
    <t xml:space="preserve">VšĮ „Trenkturas“ </t>
  </si>
  <si>
    <t>Anykščių jaunimo klubas</t>
  </si>
  <si>
    <t>Atviro darbo su jaunimu paslauga (Atviras jaunimo centras)</t>
  </si>
  <si>
    <t>Ažuožerių moterų klubas</t>
  </si>
  <si>
    <t>Atviro darbo su jaunimu paslauga ( Atvira jaunimo erdvė)</t>
  </si>
  <si>
    <t>VšĮ ,,Socialinė iniciatyva“</t>
  </si>
  <si>
    <t>Mobilaus darbo su jaunimu paslauga</t>
  </si>
  <si>
    <t>Jaunimo apdovanojimų renginio organizavimas</t>
  </si>
  <si>
    <t>Panevėžio socialinių paslaugų centras</t>
  </si>
  <si>
    <t>Laikino apnakvindinimo ir apgyvendinimo paslaugos</t>
  </si>
  <si>
    <t>UAB Šerifai</t>
  </si>
  <si>
    <t>Pavėžėjimo paslaugos teikiamos smurto artimoje aplinkoje pavojų keliantiems asmenims</t>
  </si>
  <si>
    <t>Socialinių paslaugų projektų finansavimas</t>
  </si>
  <si>
    <t>Asociacija Anykščių neįgaliųjų draugija</t>
  </si>
  <si>
    <t>Asociacija Anykščių vaikų ir jaunimo užimtumo centras</t>
  </si>
  <si>
    <t>Jokūbavos šeimyna</t>
  </si>
  <si>
    <t>VšĮ Šeimos įdėjų centras</t>
  </si>
  <si>
    <t>Labdaros ir paramos fondas ,,Prieglobstis“</t>
  </si>
  <si>
    <t>Asociacija Anykščių moterų užimtumo ir informacijos centras</t>
  </si>
  <si>
    <t>Asociacija Anykščių socialinės gerovės centras</t>
  </si>
  <si>
    <t>Neįgaliųjų socialinės integracijos projektų įgyvendinimas</t>
  </si>
  <si>
    <t xml:space="preserve">Asociacija Sutrikusio intelekto žmonių globos bendrija „Anykščių viltis“ </t>
  </si>
  <si>
    <t>Asociacija Anykščių rajono neįgaliųjų draugija</t>
  </si>
  <si>
    <t>BĮ Anykščių rajono socialinių paslaugų centro Vaikų dienos centras</t>
  </si>
  <si>
    <t>I6 viso:</t>
  </si>
  <si>
    <t>Andrioniškio bendruomenės centras</t>
  </si>
  <si>
    <t>Anykščių naujų vėjų bendruomenė</t>
  </si>
  <si>
    <t>Asociacija Kalitos kalnas</t>
  </si>
  <si>
    <t>Anykščių rajono Burbiškio kaimo bendruomenė</t>
  </si>
  <si>
    <t>Debeikių moterų veiklos centras</t>
  </si>
  <si>
    <t>Anykščių rajono Dabužių kaimo bendruomenė</t>
  </si>
  <si>
    <t>Kurklių miestelio bendruomenė</t>
  </si>
  <si>
    <t>Anykščių rajono Skiemonių seniūnijos Katlėrių bendruomenė</t>
  </si>
  <si>
    <t>Svėdasų bendruomenė</t>
  </si>
  <si>
    <t>Levaniškių bendruomenė „Abipus Nevėžio“</t>
  </si>
  <si>
    <t>Akmenos kaimo bendruomenė</t>
  </si>
  <si>
    <t xml:space="preserve">Raguvėlės juosta, asociacija </t>
  </si>
  <si>
    <t>Anykščių rajono N. Elmininkų kaimo bendruomenė</t>
  </si>
  <si>
    <t>Anykščių Jono Biliūno gimnazijos bendruomenės centras</t>
  </si>
  <si>
    <t>Anykščių rajono Viešintų bendruomenė</t>
  </si>
  <si>
    <t>Asociacija „Raguvėlės juosta“</t>
  </si>
  <si>
    <t>Kavarsko bendruomenės namai</t>
  </si>
  <si>
    <t>Anykščių policijos asociacija</t>
  </si>
  <si>
    <t>Anykščių trečiojo amžiaus universitetas</t>
  </si>
  <si>
    <t>Anykščių rajono vietos veiklos grupė</t>
  </si>
  <si>
    <t>VĮ Atvertos langinės</t>
  </si>
  <si>
    <t>Asociacija  „Vaižganto krašto bendruomenė“</t>
  </si>
  <si>
    <t>Anykščių rajono Traupio bendruomenė</t>
  </si>
  <si>
    <t>Levaniškio bendruomenė „Abipus Nevėžio“</t>
  </si>
  <si>
    <t>Asociacija „Obuolio bendruomenė“</t>
  </si>
  <si>
    <t>Šlavėnų kaimo bendruomenė</t>
  </si>
  <si>
    <t>Lietuvos politinių kalinių ir tremtinių sąjungos Anykščių filialas</t>
  </si>
  <si>
    <t>Anykščių miesto vietos veiklos grupė</t>
  </si>
  <si>
    <t xml:space="preserve">J. T. </t>
  </si>
  <si>
    <t>P.G. (FIZINIS ASMUO)</t>
  </si>
  <si>
    <t>M.S.(FIZINIS ASMUO)</t>
  </si>
  <si>
    <t>Akredituotos socialinių paslaugų priežiūros finansavimas (VDC)</t>
  </si>
  <si>
    <t>Akredituotos socialinių paslaugų priežiūros finansavimas (Neįgaliųjų reabilitacija)</t>
  </si>
  <si>
    <t>VšĮ LASS Šiaurės rytų centras</t>
  </si>
  <si>
    <t>Anykščių sutrikusio intelekto žmonių globos bendrija „Anykščių Viltis“</t>
  </si>
  <si>
    <t>Akredituotos socialinių paslaugų priežiūros finansavimas (Socialinė priežiūra)</t>
  </si>
  <si>
    <t>VšĮ Nacionalinis socialinės integracijos institutas</t>
  </si>
  <si>
    <t>VšĮ Nuoširdus rūpestis</t>
  </si>
  <si>
    <t>VšĮ Anykščių jausmų ratas</t>
  </si>
  <si>
    <t>VšĮ Krizių centras „Angelų pieva“</t>
  </si>
  <si>
    <t xml:space="preserve">€ -   </t>
  </si>
  <si>
    <t>Nepavaldžioms skirtas finansavimas</t>
  </si>
  <si>
    <t>Neįg. Reabilitacijos programa</t>
  </si>
  <si>
    <t xml:space="preserve">Vaikų dienos centrų programa </t>
  </si>
  <si>
    <t xml:space="preserve"> Socialinės priežiūros programa</t>
  </si>
  <si>
    <t>MB „Riagro“</t>
  </si>
  <si>
    <t>IVVP Nr.310346</t>
  </si>
  <si>
    <t>UAB „Mandri puodai“</t>
  </si>
  <si>
    <t>VšĮ „Svetana“</t>
  </si>
  <si>
    <t>MB LAPWING</t>
  </si>
  <si>
    <t>MB Infinance LT</t>
  </si>
  <si>
    <t xml:space="preserve">UAB „NAHA“ </t>
  </si>
  <si>
    <t>MB „Ramunės meno artelė“</t>
  </si>
  <si>
    <t>Nr. 991736</t>
  </si>
  <si>
    <t>MB „Paupio“</t>
  </si>
  <si>
    <t>IVVP Nr.735294</t>
  </si>
  <si>
    <t>IVVP Nr.987940</t>
  </si>
  <si>
    <t xml:space="preserve">IVVP 
Nr.907996
</t>
  </si>
  <si>
    <t>UAB ANK Centras</t>
  </si>
  <si>
    <t xml:space="preserve">D. J. </t>
  </si>
  <si>
    <t>S. B</t>
  </si>
  <si>
    <t>M.R.</t>
  </si>
  <si>
    <t>Smulkaus ir vidutinio verslo skatinimo programa</t>
  </si>
  <si>
    <t>Ž.Š.</t>
  </si>
  <si>
    <t>L. Razmislavičienės įmonė „Prie Alaušo“</t>
  </si>
  <si>
    <t>J. B.</t>
  </si>
  <si>
    <t>ES</t>
  </si>
  <si>
    <t>Tiekėjas – NVO</t>
  </si>
  <si>
    <t>Tiekėjas - sav. pavaldi įstaiga</t>
  </si>
  <si>
    <t>Anykščių rajono trurizmo paslaugų vartotojų elgsenos ir poreikių tyrimo paslaugos</t>
  </si>
  <si>
    <t>Masinio turistinio žygio organizavimo ir įgyvendinimo paslauga</t>
  </si>
  <si>
    <t>2023–2025 metų veiksmų plano 2.1.1.1 priemon4 „Stiprinti bendruomeninę veiklą savivaldybėse“</t>
  </si>
  <si>
    <t>2023–2025 metų veiksmų plano 2.1.1.1 priemonė „Stiprinti bendruomeninę veiklą savivaldybėse“</t>
  </si>
  <si>
    <t>17500,00 eurų lėšos skirtos vienai BĮ, likusi suma – nepavaldžioms istaigoms</t>
  </si>
  <si>
    <t>Sporto veiklos vykdymas</t>
  </si>
  <si>
    <t>ANYKŠČIŲ RAJONO SAVIVALDYBĖS ADMINISTRACIJOS LĖŠŲ PASKIRSTYMAS (2023 m – 2025 m.)</t>
  </si>
  <si>
    <t>Visos finansavimo programos, kurios įvardintos (Konkurs. akredit, vieš. pirk.)  puslapyje (Sheet'e)</t>
  </si>
  <si>
    <t>Finansuotos tik NVO konkurso būdu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</si>
</sst>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€_-;\-* #,##0.00\ _€_-;_-* &quot;-&quot;??\ _€_-;_-@_-"/>
    <numFmt numFmtId="165" formatCode="0.0%"/>
    <numFmt numFmtId="166" formatCode="#,##0.00\ &quot;€&quot;"/>
    <numFmt numFmtId="167" formatCode="_-[$€-2]\ * #,##0.00_-;\-[$€-2]\ * #,##0.00_-;_-[$€-2]\ * &quot;-&quot;??_-;_-@_-"/>
    <numFmt numFmtId="168" formatCode="_([$€-2]\ * #,##0.00_);_([$€-2]\ * \(#,##0.00\);_([$€-2]\ * &quot;-&quot;??_);_(@_)"/>
    <numFmt numFmtId="169" formatCode="[$€-2]\ #,##0.00;[Red]\-[$€-2]\ #,##0.00"/>
    <numFmt numFmtId="170" formatCode="[$€-2]\ #,##0.00"/>
    <numFmt numFmtId="171" formatCode="[$€-2]\ #,##0.00;[Red][$€-2]\ #,##0.00"/>
    <numFmt numFmtId="172" formatCode="[$€-2]\ #,##0.00_);\([$€-2]\ #,##0.00\)"/>
  </numFmts>
  <fonts count="7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Times New Roman"/>
      <family val="1"/>
    </font>
    <font>
      <i/>
      <sz val="10"/>
      <color theme="1"/>
      <name val="Calibri"/>
      <family val="2"/>
      <charset val="186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u/>
      <sz val="10"/>
      <color theme="10"/>
      <name val="Calibri"/>
      <family val="2"/>
      <charset val="186"/>
      <scheme val="minor"/>
    </font>
    <font>
      <sz val="10"/>
      <color indexed="8"/>
      <name val="Calibri"/>
      <family val="2"/>
      <charset val="186"/>
      <scheme val="minor"/>
    </font>
    <font>
      <b/>
      <sz val="10"/>
      <color indexed="8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 tint="4.9989318521683403E-2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0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rgb="FF00000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name val="Calibri"/>
      <family val="2"/>
      <scheme val="minor"/>
    </font>
    <font>
      <sz val="10"/>
      <color rgb="FFFF0000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b/>
      <sz val="11"/>
      <color rgb="FFFF0000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8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u/>
      <sz val="10"/>
      <color theme="10"/>
      <name val="Times New Roman"/>
      <family val="1"/>
      <charset val="186"/>
    </font>
    <font>
      <sz val="10"/>
      <color theme="1" tint="4.9989318521683403E-2"/>
      <name val="Times New Roman"/>
      <family val="1"/>
      <charset val="186"/>
    </font>
    <font>
      <sz val="10"/>
      <color rgb="FF0D0D0D"/>
      <name val="Times New Roman"/>
      <family val="1"/>
      <charset val="186"/>
    </font>
    <font>
      <sz val="10"/>
      <color theme="0"/>
      <name val="Calibri"/>
      <family val="2"/>
      <charset val="186"/>
      <scheme val="minor"/>
    </font>
    <font>
      <b/>
      <sz val="10"/>
      <color theme="0"/>
      <name val="Calibri"/>
      <family val="2"/>
      <charset val="186"/>
      <scheme val="minor"/>
    </font>
    <font>
      <sz val="10"/>
      <color rgb="FF3399FF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sz val="10"/>
      <color rgb="FF212529"/>
      <name val="Times New Roman"/>
      <family val="1"/>
      <charset val="186"/>
    </font>
    <font>
      <b/>
      <sz val="16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A6A6"/>
        <bgColor rgb="FFA6A6A6"/>
      </patternFill>
    </fill>
    <fill>
      <patternFill patternType="solid">
        <fgColor theme="1"/>
        <bgColor rgb="FFA6A6A6"/>
      </patternFill>
    </fill>
    <fill>
      <patternFill patternType="solid">
        <fgColor theme="5"/>
        <bgColor indexed="64"/>
      </patternFill>
    </fill>
    <fill>
      <patternFill patternType="solid">
        <fgColor theme="4"/>
        <bgColor rgb="FFD9D9D9"/>
      </patternFill>
    </fill>
    <fill>
      <patternFill patternType="solid">
        <fgColor theme="4" tint="0.59999389629810485"/>
        <bgColor rgb="FFD9D9D9"/>
      </patternFill>
    </fill>
    <fill>
      <patternFill patternType="solid">
        <fgColor theme="0"/>
        <bgColor rgb="FFD9D9D9"/>
      </patternFill>
    </fill>
    <fill>
      <patternFill patternType="solid">
        <fgColor theme="7"/>
        <bgColor rgb="FFA6A6A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164" fontId="2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</cellStyleXfs>
  <cellXfs count="720">
    <xf numFmtId="0" fontId="0" fillId="0" borderId="0" xfId="0"/>
    <xf numFmtId="0" fontId="4" fillId="0" borderId="0" xfId="0" applyFont="1"/>
    <xf numFmtId="0" fontId="0" fillId="5" borderId="0" xfId="0" applyFill="1"/>
    <xf numFmtId="0" fontId="5" fillId="5" borderId="0" xfId="0" applyFont="1" applyFill="1"/>
    <xf numFmtId="166" fontId="0" fillId="0" borderId="0" xfId="0" applyNumberFormat="1"/>
    <xf numFmtId="166" fontId="0" fillId="5" borderId="0" xfId="0" applyNumberFormat="1" applyFill="1"/>
    <xf numFmtId="166" fontId="4" fillId="2" borderId="1" xfId="0" applyNumberFormat="1" applyFont="1" applyFill="1" applyBorder="1" applyAlignment="1">
      <alignment horizontal="center" vertical="center" wrapText="1"/>
    </xf>
    <xf numFmtId="0" fontId="11" fillId="5" borderId="0" xfId="0" applyFont="1" applyFill="1"/>
    <xf numFmtId="0" fontId="11" fillId="0" borderId="0" xfId="0" applyFont="1"/>
    <xf numFmtId="166" fontId="11" fillId="0" borderId="0" xfId="0" applyNumberFormat="1" applyFont="1"/>
    <xf numFmtId="0" fontId="12" fillId="0" borderId="0" xfId="0" applyFont="1"/>
    <xf numFmtId="0" fontId="13" fillId="0" borderId="0" xfId="0" applyFont="1" applyAlignment="1">
      <alignment horizontal="justify" vertical="center" wrapText="1"/>
    </xf>
    <xf numFmtId="0" fontId="11" fillId="0" borderId="0" xfId="0" applyFont="1" applyAlignment="1">
      <alignment wrapText="1"/>
    </xf>
    <xf numFmtId="3" fontId="13" fillId="0" borderId="0" xfId="0" applyNumberFormat="1" applyFont="1"/>
    <xf numFmtId="0" fontId="11" fillId="2" borderId="2" xfId="0" applyFont="1" applyFill="1" applyBorder="1" applyAlignment="1">
      <alignment horizontal="justify" vertical="center" wrapText="1"/>
    </xf>
    <xf numFmtId="166" fontId="11" fillId="0" borderId="0" xfId="0" applyNumberFormat="1" applyFont="1" applyAlignment="1">
      <alignment wrapText="1"/>
    </xf>
    <xf numFmtId="0" fontId="11" fillId="3" borderId="0" xfId="0" applyFont="1" applyFill="1" applyAlignment="1">
      <alignment horizontal="justify" vertical="center"/>
    </xf>
    <xf numFmtId="0" fontId="11" fillId="3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justify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/>
    <xf numFmtId="0" fontId="11" fillId="2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justify" vertical="center" wrapText="1"/>
    </xf>
    <xf numFmtId="166" fontId="13" fillId="2" borderId="1" xfId="0" applyNumberFormat="1" applyFont="1" applyFill="1" applyBorder="1" applyAlignment="1">
      <alignment horizontal="justify" vertical="center" wrapText="1"/>
    </xf>
    <xf numFmtId="0" fontId="13" fillId="0" borderId="0" xfId="0" applyFont="1" applyAlignment="1">
      <alignment wrapText="1"/>
    </xf>
    <xf numFmtId="167" fontId="11" fillId="3" borderId="1" xfId="0" applyNumberFormat="1" applyFont="1" applyFill="1" applyBorder="1" applyAlignment="1">
      <alignment horizontal="right" wrapText="1"/>
    </xf>
    <xf numFmtId="167" fontId="11" fillId="0" borderId="0" xfId="0" applyNumberFormat="1" applyFont="1" applyAlignment="1">
      <alignment horizontal="right"/>
    </xf>
    <xf numFmtId="0" fontId="0" fillId="5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5" fontId="8" fillId="2" borderId="1" xfId="0" applyNumberFormat="1" applyFont="1" applyFill="1" applyBorder="1"/>
    <xf numFmtId="0" fontId="8" fillId="2" borderId="1" xfId="0" applyFont="1" applyFill="1" applyBorder="1"/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 wrapText="1"/>
    </xf>
    <xf numFmtId="0" fontId="13" fillId="5" borderId="0" xfId="0" applyFont="1" applyFill="1"/>
    <xf numFmtId="0" fontId="9" fillId="0" borderId="0" xfId="0" applyFont="1"/>
    <xf numFmtId="0" fontId="9" fillId="0" borderId="0" xfId="0" applyFont="1" applyAlignment="1">
      <alignment wrapText="1"/>
    </xf>
    <xf numFmtId="0" fontId="8" fillId="0" borderId="0" xfId="0" applyFont="1"/>
    <xf numFmtId="167" fontId="16" fillId="0" borderId="0" xfId="0" applyNumberFormat="1" applyFont="1"/>
    <xf numFmtId="0" fontId="16" fillId="0" borderId="0" xfId="0" applyFont="1"/>
    <xf numFmtId="167" fontId="14" fillId="7" borderId="1" xfId="0" applyNumberFormat="1" applyFont="1" applyFill="1" applyBorder="1" applyAlignment="1">
      <alignment vertical="center" wrapText="1"/>
    </xf>
    <xf numFmtId="10" fontId="15" fillId="7" borderId="1" xfId="0" applyNumberFormat="1" applyFont="1" applyFill="1" applyBorder="1" applyAlignment="1">
      <alignment vertical="center" wrapText="1"/>
    </xf>
    <xf numFmtId="167" fontId="11" fillId="7" borderId="1" xfId="0" applyNumberFormat="1" applyFont="1" applyFill="1" applyBorder="1" applyAlignment="1">
      <alignment vertical="center" wrapText="1"/>
    </xf>
    <xf numFmtId="167" fontId="8" fillId="2" borderId="1" xfId="0" applyNumberFormat="1" applyFont="1" applyFill="1" applyBorder="1"/>
    <xf numFmtId="10" fontId="15" fillId="2" borderId="1" xfId="0" applyNumberFormat="1" applyFont="1" applyFill="1" applyBorder="1" applyAlignment="1">
      <alignment vertical="center" wrapText="1"/>
    </xf>
    <xf numFmtId="167" fontId="8" fillId="2" borderId="1" xfId="0" applyNumberFormat="1" applyFont="1" applyFill="1" applyBorder="1" applyAlignment="1">
      <alignment vertical="center" wrapText="1"/>
    </xf>
    <xf numFmtId="0" fontId="4" fillId="5" borderId="0" xfId="0" applyFont="1" applyFill="1"/>
    <xf numFmtId="0" fontId="0" fillId="5" borderId="1" xfId="0" applyFill="1" applyBorder="1" applyAlignment="1">
      <alignment horizontal="center"/>
    </xf>
    <xf numFmtId="0" fontId="0" fillId="3" borderId="1" xfId="0" applyFill="1" applyBorder="1"/>
    <xf numFmtId="4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4" fillId="6" borderId="1" xfId="0" applyFont="1" applyFill="1" applyBorder="1"/>
    <xf numFmtId="10" fontId="0" fillId="6" borderId="1" xfId="0" applyNumberFormat="1" applyFill="1" applyBorder="1"/>
    <xf numFmtId="0" fontId="4" fillId="6" borderId="1" xfId="0" applyFont="1" applyFill="1" applyBorder="1" applyAlignment="1">
      <alignment horizontal="center"/>
    </xf>
    <xf numFmtId="10" fontId="0" fillId="2" borderId="1" xfId="0" applyNumberFormat="1" applyFill="1" applyBorder="1"/>
    <xf numFmtId="4" fontId="4" fillId="6" borderId="1" xfId="0" applyNumberFormat="1" applyFont="1" applyFill="1" applyBorder="1"/>
    <xf numFmtId="0" fontId="6" fillId="3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167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 wrapText="1"/>
    </xf>
    <xf numFmtId="0" fontId="23" fillId="8" borderId="1" xfId="1" applyFont="1" applyFill="1" applyBorder="1" applyAlignment="1">
      <alignment vertical="center"/>
    </xf>
    <xf numFmtId="0" fontId="9" fillId="8" borderId="1" xfId="0" applyFont="1" applyFill="1" applyBorder="1" applyAlignment="1">
      <alignment vertical="center" wrapText="1"/>
    </xf>
    <xf numFmtId="0" fontId="2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10" fillId="3" borderId="1" xfId="1" applyFont="1" applyFill="1" applyBorder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horizontal="center"/>
    </xf>
    <xf numFmtId="167" fontId="14" fillId="0" borderId="0" xfId="0" applyNumberFormat="1" applyFont="1"/>
    <xf numFmtId="0" fontId="13" fillId="0" borderId="0" xfId="0" applyFont="1" applyAlignment="1">
      <alignment horizontal="center"/>
    </xf>
    <xf numFmtId="167" fontId="19" fillId="0" borderId="0" xfId="0" applyNumberFormat="1" applyFont="1"/>
    <xf numFmtId="0" fontId="29" fillId="0" borderId="0" xfId="0" applyFont="1" applyAlignment="1">
      <alignment horizontal="center"/>
    </xf>
    <xf numFmtId="0" fontId="9" fillId="10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23" fillId="10" borderId="1" xfId="1" applyFont="1" applyFill="1" applyBorder="1" applyAlignment="1">
      <alignment vertical="center"/>
    </xf>
    <xf numFmtId="0" fontId="9" fillId="10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vertical="center"/>
    </xf>
    <xf numFmtId="0" fontId="9" fillId="11" borderId="1" xfId="0" applyFont="1" applyFill="1" applyBorder="1" applyAlignment="1">
      <alignment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10" borderId="0" xfId="0" applyFont="1" applyFill="1" applyAlignment="1">
      <alignment vertical="center" wrapText="1"/>
    </xf>
    <xf numFmtId="0" fontId="9" fillId="10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7" fontId="9" fillId="3" borderId="1" xfId="0" applyNumberFormat="1" applyFont="1" applyFill="1" applyBorder="1" applyAlignment="1">
      <alignment horizontal="left" vertical="center" wrapText="1"/>
    </xf>
    <xf numFmtId="167" fontId="10" fillId="3" borderId="1" xfId="0" applyNumberFormat="1" applyFont="1" applyFill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left" vertical="center" wrapText="1"/>
    </xf>
    <xf numFmtId="167" fontId="9" fillId="4" borderId="1" xfId="0" applyNumberFormat="1" applyFont="1" applyFill="1" applyBorder="1" applyAlignment="1">
      <alignment horizontal="left" vertical="center" wrapText="1"/>
    </xf>
    <xf numFmtId="167" fontId="9" fillId="8" borderId="1" xfId="0" applyNumberFormat="1" applyFont="1" applyFill="1" applyBorder="1" applyAlignment="1">
      <alignment horizontal="left" vertical="center" wrapText="1"/>
    </xf>
    <xf numFmtId="167" fontId="24" fillId="0" borderId="1" xfId="0" applyNumberFormat="1" applyFont="1" applyBorder="1" applyAlignment="1">
      <alignment horizontal="left" vertical="center"/>
    </xf>
    <xf numFmtId="167" fontId="24" fillId="0" borderId="1" xfId="2" applyNumberFormat="1" applyFont="1" applyBorder="1" applyAlignment="1">
      <alignment horizontal="left" vertical="center"/>
    </xf>
    <xf numFmtId="167" fontId="9" fillId="10" borderId="1" xfId="0" applyNumberFormat="1" applyFont="1" applyFill="1" applyBorder="1" applyAlignment="1">
      <alignment horizontal="left" vertical="center" wrapText="1"/>
    </xf>
    <xf numFmtId="167" fontId="8" fillId="10" borderId="1" xfId="0" applyNumberFormat="1" applyFont="1" applyFill="1" applyBorder="1" applyAlignment="1">
      <alignment horizontal="left" vertical="center" wrapText="1"/>
    </xf>
    <xf numFmtId="167" fontId="26" fillId="10" borderId="1" xfId="0" applyNumberFormat="1" applyFont="1" applyFill="1" applyBorder="1" applyAlignment="1">
      <alignment horizontal="left" vertical="center" wrapText="1"/>
    </xf>
    <xf numFmtId="167" fontId="9" fillId="3" borderId="4" xfId="0" applyNumberFormat="1" applyFont="1" applyFill="1" applyBorder="1" applyAlignment="1">
      <alignment horizontal="left" vertical="center" wrapText="1"/>
    </xf>
    <xf numFmtId="167" fontId="9" fillId="11" borderId="1" xfId="0" applyNumberFormat="1" applyFont="1" applyFill="1" applyBorder="1" applyAlignment="1">
      <alignment horizontal="left" vertical="center" wrapText="1"/>
    </xf>
    <xf numFmtId="167" fontId="9" fillId="0" borderId="0" xfId="0" applyNumberFormat="1" applyFont="1" applyAlignment="1">
      <alignment horizontal="left" vertical="center" wrapText="1"/>
    </xf>
    <xf numFmtId="167" fontId="10" fillId="0" borderId="1" xfId="0" applyNumberFormat="1" applyFont="1" applyBorder="1" applyAlignment="1">
      <alignment horizontal="left" vertical="center"/>
    </xf>
    <xf numFmtId="167" fontId="10" fillId="0" borderId="1" xfId="2" applyNumberFormat="1" applyFont="1" applyBorder="1" applyAlignment="1">
      <alignment horizontal="left" vertical="center"/>
    </xf>
    <xf numFmtId="0" fontId="10" fillId="0" borderId="1" xfId="0" applyFont="1" applyBorder="1"/>
    <xf numFmtId="0" fontId="8" fillId="5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8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9" fillId="10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8" fillId="11" borderId="1" xfId="0" applyFont="1" applyFill="1" applyBorder="1" applyAlignment="1">
      <alignment horizontal="right" vertical="center" wrapText="1"/>
    </xf>
    <xf numFmtId="0" fontId="9" fillId="10" borderId="0" xfId="0" applyFont="1" applyFill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9" fillId="12" borderId="1" xfId="0" applyFont="1" applyFill="1" applyBorder="1" applyAlignment="1">
      <alignment vertical="center" wrapText="1"/>
    </xf>
    <xf numFmtId="167" fontId="9" fillId="12" borderId="1" xfId="0" applyNumberFormat="1" applyFont="1" applyFill="1" applyBorder="1" applyAlignment="1">
      <alignment horizontal="left" vertical="center" wrapText="1"/>
    </xf>
    <xf numFmtId="0" fontId="23" fillId="11" borderId="1" xfId="1" applyFont="1" applyFill="1" applyBorder="1" applyAlignment="1">
      <alignment vertical="center"/>
    </xf>
    <xf numFmtId="167" fontId="8" fillId="11" borderId="1" xfId="0" applyNumberFormat="1" applyFont="1" applyFill="1" applyBorder="1" applyAlignment="1">
      <alignment horizontal="left" vertical="center" wrapText="1"/>
    </xf>
    <xf numFmtId="0" fontId="9" fillId="3" borderId="0" xfId="0" applyFont="1" applyFill="1"/>
    <xf numFmtId="0" fontId="8" fillId="8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vertical="center" wrapText="1"/>
    </xf>
    <xf numFmtId="167" fontId="9" fillId="3" borderId="7" xfId="0" applyNumberFormat="1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vertical="center" wrapText="1"/>
    </xf>
    <xf numFmtId="0" fontId="8" fillId="12" borderId="1" xfId="0" applyFont="1" applyFill="1" applyBorder="1" applyAlignment="1">
      <alignment horizontal="right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31" fillId="0" borderId="12" xfId="0" applyFont="1" applyBorder="1"/>
    <xf numFmtId="167" fontId="27" fillId="3" borderId="12" xfId="0" applyNumberFormat="1" applyFont="1" applyFill="1" applyBorder="1"/>
    <xf numFmtId="0" fontId="27" fillId="0" borderId="10" xfId="0" applyFont="1" applyBorder="1" applyAlignment="1">
      <alignment horizontal="center"/>
    </xf>
    <xf numFmtId="0" fontId="31" fillId="0" borderId="10" xfId="0" applyFont="1" applyBorder="1"/>
    <xf numFmtId="167" fontId="27" fillId="3" borderId="10" xfId="0" applyNumberFormat="1" applyFont="1" applyFill="1" applyBorder="1"/>
    <xf numFmtId="0" fontId="27" fillId="0" borderId="10" xfId="0" applyFont="1" applyBorder="1" applyAlignment="1">
      <alignment horizontal="center" wrapText="1"/>
    </xf>
    <xf numFmtId="0" fontId="27" fillId="0" borderId="11" xfId="0" applyFont="1" applyBorder="1" applyAlignment="1">
      <alignment horizontal="center"/>
    </xf>
    <xf numFmtId="0" fontId="31" fillId="0" borderId="11" xfId="0" applyFont="1" applyBorder="1"/>
    <xf numFmtId="167" fontId="27" fillId="3" borderId="11" xfId="0" applyNumberFormat="1" applyFont="1" applyFill="1" applyBorder="1"/>
    <xf numFmtId="0" fontId="27" fillId="0" borderId="1" xfId="0" applyFont="1" applyBorder="1" applyAlignment="1">
      <alignment horizontal="center"/>
    </xf>
    <xf numFmtId="0" fontId="31" fillId="0" borderId="1" xfId="0" applyFont="1" applyBorder="1"/>
    <xf numFmtId="167" fontId="27" fillId="3" borderId="1" xfId="0" applyNumberFormat="1" applyFont="1" applyFill="1" applyBorder="1"/>
    <xf numFmtId="0" fontId="27" fillId="3" borderId="10" xfId="0" applyFont="1" applyFill="1" applyBorder="1" applyAlignment="1">
      <alignment horizontal="center"/>
    </xf>
    <xf numFmtId="0" fontId="31" fillId="3" borderId="10" xfId="0" applyFont="1" applyFill="1" applyBorder="1"/>
    <xf numFmtId="0" fontId="27" fillId="3" borderId="10" xfId="0" applyFont="1" applyFill="1" applyBorder="1"/>
    <xf numFmtId="0" fontId="9" fillId="3" borderId="0" xfId="0" applyFont="1" applyFill="1" applyAlignment="1">
      <alignment horizontal="center"/>
    </xf>
    <xf numFmtId="0" fontId="27" fillId="0" borderId="1" xfId="0" applyFont="1" applyBorder="1" applyAlignment="1">
      <alignment horizontal="center" vertical="center"/>
    </xf>
    <xf numFmtId="166" fontId="19" fillId="2" borderId="1" xfId="0" applyNumberFormat="1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justify" vertical="center" wrapText="1"/>
    </xf>
    <xf numFmtId="167" fontId="14" fillId="7" borderId="1" xfId="0" applyNumberFormat="1" applyFont="1" applyFill="1" applyBorder="1" applyAlignment="1">
      <alignment horizontal="right" vertical="center" wrapText="1"/>
    </xf>
    <xf numFmtId="10" fontId="15" fillId="7" borderId="1" xfId="0" applyNumberFormat="1" applyFont="1" applyFill="1" applyBorder="1" applyAlignment="1">
      <alignment horizontal="right" vertical="center" wrapText="1"/>
    </xf>
    <xf numFmtId="168" fontId="32" fillId="2" borderId="1" xfId="0" applyNumberFormat="1" applyFont="1" applyFill="1" applyBorder="1" applyAlignment="1">
      <alignment horizontal="left" wrapText="1"/>
    </xf>
    <xf numFmtId="167" fontId="14" fillId="3" borderId="1" xfId="0" applyNumberFormat="1" applyFont="1" applyFill="1" applyBorder="1" applyAlignment="1">
      <alignment horizontal="right" wrapText="1"/>
    </xf>
    <xf numFmtId="165" fontId="15" fillId="2" borderId="1" xfId="0" applyNumberFormat="1" applyFont="1" applyFill="1" applyBorder="1"/>
    <xf numFmtId="0" fontId="14" fillId="0" borderId="0" xfId="0" applyFont="1"/>
    <xf numFmtId="0" fontId="8" fillId="11" borderId="1" xfId="0" applyFont="1" applyFill="1" applyBorder="1" applyAlignment="1">
      <alignment horizontal="left" vertical="center" wrapText="1"/>
    </xf>
    <xf numFmtId="0" fontId="27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3" borderId="10" xfId="0" applyFont="1" applyFill="1" applyBorder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/>
    <xf numFmtId="0" fontId="33" fillId="0" borderId="0" xfId="0" applyFont="1" applyAlignment="1">
      <alignment horizontal="right" vertical="center" wrapText="1"/>
    </xf>
    <xf numFmtId="0" fontId="29" fillId="11" borderId="1" xfId="0" applyFont="1" applyFill="1" applyBorder="1" applyAlignment="1">
      <alignment horizontal="right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horizontal="right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23" fillId="12" borderId="1" xfId="1" applyFont="1" applyFill="1" applyBorder="1" applyAlignment="1">
      <alignment vertical="center"/>
    </xf>
    <xf numFmtId="167" fontId="8" fillId="12" borderId="1" xfId="0" applyNumberFormat="1" applyFont="1" applyFill="1" applyBorder="1" applyAlignment="1">
      <alignment horizontal="left" vertical="center" wrapText="1"/>
    </xf>
    <xf numFmtId="0" fontId="36" fillId="10" borderId="0" xfId="0" applyFont="1" applyFill="1" applyAlignment="1">
      <alignment vertical="center"/>
    </xf>
    <xf numFmtId="167" fontId="36" fillId="10" borderId="0" xfId="0" applyNumberFormat="1" applyFont="1" applyFill="1" applyAlignment="1">
      <alignment horizontal="left" vertical="center" wrapText="1"/>
    </xf>
    <xf numFmtId="168" fontId="0" fillId="3" borderId="1" xfId="0" applyNumberFormat="1" applyFill="1" applyBorder="1"/>
    <xf numFmtId="168" fontId="4" fillId="6" borderId="1" xfId="0" applyNumberFormat="1" applyFont="1" applyFill="1" applyBorder="1"/>
    <xf numFmtId="168" fontId="35" fillId="3" borderId="1" xfId="0" applyNumberFormat="1" applyFont="1" applyFill="1" applyBorder="1"/>
    <xf numFmtId="0" fontId="37" fillId="0" borderId="0" xfId="0" applyFont="1"/>
    <xf numFmtId="0" fontId="3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  <xf numFmtId="167" fontId="19" fillId="0" borderId="0" xfId="0" applyNumberFormat="1" applyFont="1" applyAlignment="1">
      <alignment horizontal="center"/>
    </xf>
    <xf numFmtId="0" fontId="20" fillId="0" borderId="0" xfId="0" applyFont="1"/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167" fontId="21" fillId="0" borderId="0" xfId="0" applyNumberFormat="1" applyFont="1" applyAlignment="1">
      <alignment horizontal="right"/>
    </xf>
    <xf numFmtId="167" fontId="14" fillId="0" borderId="0" xfId="0" applyNumberFormat="1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167" fontId="18" fillId="0" borderId="0" xfId="0" applyNumberFormat="1" applyFont="1"/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167" fontId="14" fillId="0" borderId="0" xfId="2" applyNumberFormat="1" applyFont="1" applyFill="1" applyBorder="1"/>
    <xf numFmtId="0" fontId="20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29" fillId="0" borderId="0" xfId="0" applyFont="1" applyAlignment="1">
      <alignment horizontal="right"/>
    </xf>
    <xf numFmtId="0" fontId="19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9" fillId="0" borderId="1" xfId="0" applyFont="1" applyBorder="1" applyAlignment="1">
      <alignment horizontal="left" vertical="center" wrapText="1"/>
    </xf>
    <xf numFmtId="0" fontId="38" fillId="0" borderId="0" xfId="0" applyFont="1"/>
    <xf numFmtId="167" fontId="38" fillId="0" borderId="0" xfId="0" applyNumberFormat="1" applyFont="1"/>
    <xf numFmtId="2" fontId="40" fillId="0" borderId="0" xfId="0" applyNumberFormat="1" applyFont="1" applyAlignment="1">
      <alignment horizontal="right"/>
    </xf>
    <xf numFmtId="0" fontId="41" fillId="13" borderId="7" xfId="0" applyFont="1" applyFill="1" applyBorder="1" applyAlignment="1">
      <alignment horizontal="center"/>
    </xf>
    <xf numFmtId="0" fontId="41" fillId="13" borderId="4" xfId="0" applyFont="1" applyFill="1" applyBorder="1" applyAlignment="1">
      <alignment horizontal="center"/>
    </xf>
    <xf numFmtId="167" fontId="42" fillId="13" borderId="1" xfId="0" applyNumberFormat="1" applyFont="1" applyFill="1" applyBorder="1" applyAlignment="1">
      <alignment horizontal="center"/>
    </xf>
    <xf numFmtId="0" fontId="44" fillId="15" borderId="1" xfId="0" applyFont="1" applyFill="1" applyBorder="1" applyAlignment="1">
      <alignment horizontal="left" wrapText="1"/>
    </xf>
    <xf numFmtId="0" fontId="44" fillId="16" borderId="12" xfId="0" applyFont="1" applyFill="1" applyBorder="1" applyAlignment="1">
      <alignment horizontal="center"/>
    </xf>
    <xf numFmtId="167" fontId="45" fillId="0" borderId="1" xfId="0" applyNumberFormat="1" applyFont="1" applyBorder="1"/>
    <xf numFmtId="167" fontId="45" fillId="0" borderId="2" xfId="0" applyNumberFormat="1" applyFont="1" applyBorder="1"/>
    <xf numFmtId="0" fontId="44" fillId="16" borderId="10" xfId="0" applyFont="1" applyFill="1" applyBorder="1" applyAlignment="1">
      <alignment horizontal="center"/>
    </xf>
    <xf numFmtId="167" fontId="45" fillId="3" borderId="1" xfId="0" applyNumberFormat="1" applyFont="1" applyFill="1" applyBorder="1" applyAlignment="1">
      <alignment horizontal="right" wrapText="1"/>
    </xf>
    <xf numFmtId="167" fontId="45" fillId="0" borderId="1" xfId="0" applyNumberFormat="1" applyFont="1" applyBorder="1" applyAlignment="1">
      <alignment horizontal="left"/>
    </xf>
    <xf numFmtId="167" fontId="45" fillId="0" borderId="2" xfId="0" applyNumberFormat="1" applyFont="1" applyBorder="1" applyAlignment="1">
      <alignment horizontal="left"/>
    </xf>
    <xf numFmtId="0" fontId="45" fillId="15" borderId="6" xfId="0" applyFont="1" applyFill="1" applyBorder="1" applyAlignment="1">
      <alignment horizontal="left" wrapText="1"/>
    </xf>
    <xf numFmtId="0" fontId="46" fillId="17" borderId="6" xfId="0" applyFont="1" applyFill="1" applyBorder="1" applyAlignment="1">
      <alignment horizontal="right" wrapText="1"/>
    </xf>
    <xf numFmtId="0" fontId="44" fillId="17" borderId="1" xfId="0" applyFont="1" applyFill="1" applyBorder="1" applyAlignment="1">
      <alignment horizontal="center"/>
    </xf>
    <xf numFmtId="167" fontId="43" fillId="17" borderId="2" xfId="0" applyNumberFormat="1" applyFont="1" applyFill="1" applyBorder="1" applyAlignment="1">
      <alignment horizontal="left"/>
    </xf>
    <xf numFmtId="167" fontId="45" fillId="3" borderId="1" xfId="0" applyNumberFormat="1" applyFont="1" applyFill="1" applyBorder="1" applyAlignment="1">
      <alignment horizontal="left"/>
    </xf>
    <xf numFmtId="0" fontId="44" fillId="16" borderId="24" xfId="0" applyFont="1" applyFill="1" applyBorder="1" applyAlignment="1">
      <alignment horizontal="left" wrapText="1"/>
    </xf>
    <xf numFmtId="0" fontId="44" fillId="16" borderId="28" xfId="0" applyFont="1" applyFill="1" applyBorder="1" applyAlignment="1">
      <alignment wrapText="1"/>
    </xf>
    <xf numFmtId="0" fontId="44" fillId="16" borderId="11" xfId="0" applyFont="1" applyFill="1" applyBorder="1" applyAlignment="1">
      <alignment horizontal="center"/>
    </xf>
    <xf numFmtId="0" fontId="44" fillId="17" borderId="11" xfId="0" applyFont="1" applyFill="1" applyBorder="1" applyAlignment="1">
      <alignment horizontal="center"/>
    </xf>
    <xf numFmtId="167" fontId="47" fillId="9" borderId="19" xfId="0" applyNumberFormat="1" applyFont="1" applyFill="1" applyBorder="1" applyAlignment="1">
      <alignment horizontal="left"/>
    </xf>
    <xf numFmtId="167" fontId="38" fillId="3" borderId="1" xfId="0" applyNumberFormat="1" applyFont="1" applyFill="1" applyBorder="1" applyAlignment="1">
      <alignment horizontal="left" wrapText="1"/>
    </xf>
    <xf numFmtId="167" fontId="38" fillId="3" borderId="2" xfId="0" applyNumberFormat="1" applyFont="1" applyFill="1" applyBorder="1" applyAlignment="1">
      <alignment horizontal="left" wrapText="1"/>
    </xf>
    <xf numFmtId="0" fontId="45" fillId="3" borderId="1" xfId="0" applyFont="1" applyFill="1" applyBorder="1" applyAlignment="1">
      <alignment wrapText="1"/>
    </xf>
    <xf numFmtId="0" fontId="48" fillId="9" borderId="4" xfId="0" applyFont="1" applyFill="1" applyBorder="1" applyAlignment="1">
      <alignment horizontal="right"/>
    </xf>
    <xf numFmtId="0" fontId="44" fillId="17" borderId="12" xfId="0" applyFont="1" applyFill="1" applyBorder="1" applyAlignment="1">
      <alignment horizontal="center"/>
    </xf>
    <xf numFmtId="167" fontId="41" fillId="9" borderId="9" xfId="0" applyNumberFormat="1" applyFont="1" applyFill="1" applyBorder="1" applyAlignment="1">
      <alignment horizontal="left"/>
    </xf>
    <xf numFmtId="0" fontId="9" fillId="0" borderId="1" xfId="0" applyFont="1" applyBorder="1"/>
    <xf numFmtId="167" fontId="49" fillId="20" borderId="12" xfId="0" applyNumberFormat="1" applyFont="1" applyFill="1" applyBorder="1"/>
    <xf numFmtId="0" fontId="38" fillId="0" borderId="0" xfId="0" applyFont="1" applyAlignment="1">
      <alignment horizontal="justify"/>
    </xf>
    <xf numFmtId="0" fontId="39" fillId="15" borderId="0" xfId="0" applyFont="1" applyFill="1"/>
    <xf numFmtId="0" fontId="39" fillId="15" borderId="0" xfId="0" applyFont="1" applyFill="1" applyAlignment="1">
      <alignment horizontal="center"/>
    </xf>
    <xf numFmtId="0" fontId="41" fillId="13" borderId="1" xfId="0" applyFont="1" applyFill="1" applyBorder="1" applyAlignment="1">
      <alignment horizontal="center"/>
    </xf>
    <xf numFmtId="0" fontId="42" fillId="13" borderId="1" xfId="0" applyFont="1" applyFill="1" applyBorder="1" applyAlignment="1">
      <alignment horizontal="center"/>
    </xf>
    <xf numFmtId="167" fontId="42" fillId="13" borderId="2" xfId="0" applyNumberFormat="1" applyFont="1" applyFill="1" applyBorder="1" applyAlignment="1">
      <alignment horizontal="center"/>
    </xf>
    <xf numFmtId="167" fontId="45" fillId="3" borderId="1" xfId="0" applyNumberFormat="1" applyFont="1" applyFill="1" applyBorder="1" applyAlignment="1">
      <alignment horizontal="right"/>
    </xf>
    <xf numFmtId="167" fontId="51" fillId="3" borderId="1" xfId="0" applyNumberFormat="1" applyFont="1" applyFill="1" applyBorder="1" applyAlignment="1">
      <alignment horizontal="right"/>
    </xf>
    <xf numFmtId="0" fontId="44" fillId="0" borderId="0" xfId="0" applyFont="1"/>
    <xf numFmtId="0" fontId="44" fillId="0" borderId="26" xfId="0" applyFont="1" applyBorder="1" applyAlignment="1">
      <alignment horizontal="center"/>
    </xf>
    <xf numFmtId="0" fontId="43" fillId="18" borderId="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/>
    </xf>
    <xf numFmtId="167" fontId="45" fillId="0" borderId="1" xfId="0" applyNumberFormat="1" applyFont="1" applyBorder="1" applyAlignment="1">
      <alignment horizontal="right"/>
    </xf>
    <xf numFmtId="0" fontId="38" fillId="0" borderId="24" xfId="0" applyFont="1" applyBorder="1"/>
    <xf numFmtId="0" fontId="45" fillId="0" borderId="24" xfId="0" applyFont="1" applyBorder="1" applyAlignment="1">
      <alignment wrapText="1"/>
    </xf>
    <xf numFmtId="0" fontId="45" fillId="0" borderId="10" xfId="0" applyFont="1" applyBorder="1" applyAlignment="1">
      <alignment horizontal="center"/>
    </xf>
    <xf numFmtId="167" fontId="45" fillId="0" borderId="7" xfId="0" applyNumberFormat="1" applyFont="1" applyBorder="1" applyAlignment="1">
      <alignment horizontal="right"/>
    </xf>
    <xf numFmtId="0" fontId="45" fillId="0" borderId="29" xfId="0" applyFont="1" applyBorder="1" applyAlignment="1">
      <alignment wrapText="1"/>
    </xf>
    <xf numFmtId="0" fontId="50" fillId="20" borderId="10" xfId="0" applyFont="1" applyFill="1" applyBorder="1"/>
    <xf numFmtId="0" fontId="50" fillId="20" borderId="12" xfId="0" applyFont="1" applyFill="1" applyBorder="1" applyAlignment="1">
      <alignment horizontal="justify"/>
    </xf>
    <xf numFmtId="0" fontId="52" fillId="0" borderId="1" xfId="0" applyFont="1" applyBorder="1" applyAlignment="1">
      <alignment vertical="center" wrapText="1"/>
    </xf>
    <xf numFmtId="167" fontId="45" fillId="3" borderId="2" xfId="0" applyNumberFormat="1" applyFont="1" applyFill="1" applyBorder="1" applyAlignment="1">
      <alignment horizontal="right" wrapText="1"/>
    </xf>
    <xf numFmtId="167" fontId="45" fillId="3" borderId="2" xfId="0" applyNumberFormat="1" applyFont="1" applyFill="1" applyBorder="1" applyAlignment="1">
      <alignment horizontal="left"/>
    </xf>
    <xf numFmtId="167" fontId="51" fillId="3" borderId="2" xfId="0" applyNumberFormat="1" applyFont="1" applyFill="1" applyBorder="1" applyAlignment="1">
      <alignment horizontal="right"/>
    </xf>
    <xf numFmtId="167" fontId="45" fillId="0" borderId="2" xfId="0" applyNumberFormat="1" applyFont="1" applyBorder="1" applyAlignment="1">
      <alignment horizontal="right"/>
    </xf>
    <xf numFmtId="167" fontId="45" fillId="3" borderId="2" xfId="0" applyNumberFormat="1" applyFont="1" applyFill="1" applyBorder="1" applyAlignment="1">
      <alignment horizontal="right"/>
    </xf>
    <xf numFmtId="167" fontId="45" fillId="0" borderId="15" xfId="0" applyNumberFormat="1" applyFont="1" applyBorder="1" applyAlignment="1">
      <alignment horizontal="right"/>
    </xf>
    <xf numFmtId="0" fontId="38" fillId="0" borderId="1" xfId="0" applyFont="1" applyBorder="1"/>
    <xf numFmtId="2" fontId="38" fillId="0" borderId="1" xfId="0" applyNumberFormat="1" applyFont="1" applyBorder="1"/>
    <xf numFmtId="2" fontId="54" fillId="0" borderId="1" xfId="0" applyNumberFormat="1" applyFont="1" applyBorder="1" applyAlignment="1">
      <alignment horizontal="left"/>
    </xf>
    <xf numFmtId="0" fontId="45" fillId="0" borderId="1" xfId="0" applyFont="1" applyBorder="1" applyAlignment="1">
      <alignment horizontal="center"/>
    </xf>
    <xf numFmtId="167" fontId="45" fillId="3" borderId="7" xfId="0" applyNumberFormat="1" applyFont="1" applyFill="1" applyBorder="1" applyAlignment="1">
      <alignment horizontal="left"/>
    </xf>
    <xf numFmtId="167" fontId="45" fillId="3" borderId="15" xfId="0" applyNumberFormat="1" applyFont="1" applyFill="1" applyBorder="1" applyAlignment="1">
      <alignment horizontal="left"/>
    </xf>
    <xf numFmtId="167" fontId="43" fillId="17" borderId="30" xfId="0" applyNumberFormat="1" applyFont="1" applyFill="1" applyBorder="1" applyAlignment="1">
      <alignment horizontal="left"/>
    </xf>
    <xf numFmtId="0" fontId="45" fillId="0" borderId="20" xfId="0" applyFont="1" applyBorder="1" applyAlignment="1">
      <alignment wrapText="1"/>
    </xf>
    <xf numFmtId="0" fontId="45" fillId="0" borderId="17" xfId="0" applyFont="1" applyBorder="1" applyAlignment="1">
      <alignment wrapText="1"/>
    </xf>
    <xf numFmtId="0" fontId="44" fillId="0" borderId="1" xfId="0" applyFont="1" applyBorder="1" applyAlignment="1">
      <alignment horizontal="center"/>
    </xf>
    <xf numFmtId="0" fontId="55" fillId="0" borderId="0" xfId="0" applyFont="1"/>
    <xf numFmtId="0" fontId="38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4" xfId="0" applyFont="1" applyBorder="1" applyAlignment="1">
      <alignment horizontal="center"/>
    </xf>
    <xf numFmtId="0" fontId="43" fillId="18" borderId="6" xfId="0" applyFont="1" applyFill="1" applyBorder="1" applyAlignment="1">
      <alignment horizontal="center" vertical="center" wrapText="1"/>
    </xf>
    <xf numFmtId="0" fontId="44" fillId="0" borderId="8" xfId="0" applyFont="1" applyBorder="1" applyAlignment="1">
      <alignment horizontal="center"/>
    </xf>
    <xf numFmtId="0" fontId="57" fillId="0" borderId="0" xfId="0" applyFont="1"/>
    <xf numFmtId="0" fontId="48" fillId="9" borderId="14" xfId="0" applyFont="1" applyFill="1" applyBorder="1" applyAlignment="1">
      <alignment horizontal="right"/>
    </xf>
    <xf numFmtId="0" fontId="44" fillId="9" borderId="31" xfId="0" applyFont="1" applyFill="1" applyBorder="1" applyAlignment="1">
      <alignment horizontal="center"/>
    </xf>
    <xf numFmtId="0" fontId="38" fillId="0" borderId="7" xfId="0" applyFont="1" applyBorder="1" applyAlignment="1">
      <alignment horizontal="center" vertical="center"/>
    </xf>
    <xf numFmtId="167" fontId="43" fillId="16" borderId="1" xfId="0" applyNumberFormat="1" applyFont="1" applyFill="1" applyBorder="1" applyAlignment="1">
      <alignment horizontal="left"/>
    </xf>
    <xf numFmtId="0" fontId="38" fillId="3" borderId="14" xfId="0" applyFont="1" applyFill="1" applyBorder="1" applyAlignment="1">
      <alignment horizontal="justify"/>
    </xf>
    <xf numFmtId="0" fontId="45" fillId="0" borderId="6" xfId="0" applyFont="1" applyBorder="1" applyAlignment="1">
      <alignment horizontal="center"/>
    </xf>
    <xf numFmtId="0" fontId="38" fillId="0" borderId="0" xfId="0" applyFont="1" applyBorder="1"/>
    <xf numFmtId="167" fontId="38" fillId="0" borderId="0" xfId="0" applyNumberFormat="1" applyFont="1" applyBorder="1"/>
    <xf numFmtId="0" fontId="44" fillId="9" borderId="7" xfId="0" applyFont="1" applyFill="1" applyBorder="1" applyAlignment="1">
      <alignment horizontal="center"/>
    </xf>
    <xf numFmtId="167" fontId="43" fillId="17" borderId="7" xfId="0" applyNumberFormat="1" applyFont="1" applyFill="1" applyBorder="1" applyAlignment="1">
      <alignment horizontal="left"/>
    </xf>
    <xf numFmtId="0" fontId="38" fillId="19" borderId="1" xfId="0" applyFont="1" applyFill="1" applyBorder="1"/>
    <xf numFmtId="0" fontId="38" fillId="19" borderId="1" xfId="0" applyFont="1" applyFill="1" applyBorder="1" applyAlignment="1">
      <alignment horizontal="justify"/>
    </xf>
    <xf numFmtId="167" fontId="49" fillId="20" borderId="1" xfId="0" applyNumberFormat="1" applyFont="1" applyFill="1" applyBorder="1"/>
    <xf numFmtId="0" fontId="45" fillId="0" borderId="11" xfId="0" applyFont="1" applyBorder="1" applyAlignment="1">
      <alignment horizontal="center"/>
    </xf>
    <xf numFmtId="0" fontId="45" fillId="0" borderId="1" xfId="0" applyFont="1" applyBorder="1" applyAlignment="1">
      <alignment wrapText="1"/>
    </xf>
    <xf numFmtId="0" fontId="38" fillId="15" borderId="1" xfId="0" applyFont="1" applyFill="1" applyBorder="1" applyAlignment="1">
      <alignment horizontal="left" wrapText="1"/>
    </xf>
    <xf numFmtId="0" fontId="38" fillId="15" borderId="4" xfId="0" applyFont="1" applyFill="1" applyBorder="1" applyAlignment="1">
      <alignment horizontal="left" wrapText="1"/>
    </xf>
    <xf numFmtId="0" fontId="38" fillId="15" borderId="13" xfId="0" applyFont="1" applyFill="1" applyBorder="1" applyAlignment="1">
      <alignment horizontal="left" wrapText="1"/>
    </xf>
    <xf numFmtId="0" fontId="38" fillId="15" borderId="25" xfId="0" applyFont="1" applyFill="1" applyBorder="1" applyAlignment="1">
      <alignment horizontal="left" wrapText="1"/>
    </xf>
    <xf numFmtId="0" fontId="38" fillId="15" borderId="12" xfId="0" applyFont="1" applyFill="1" applyBorder="1" applyAlignment="1">
      <alignment horizontal="center"/>
    </xf>
    <xf numFmtId="0" fontId="38" fillId="15" borderId="24" xfId="0" applyFont="1" applyFill="1" applyBorder="1" applyAlignment="1">
      <alignment horizontal="left" wrapText="1"/>
    </xf>
    <xf numFmtId="0" fontId="38" fillId="15" borderId="10" xfId="0" applyFont="1" applyFill="1" applyBorder="1" applyAlignment="1">
      <alignment horizontal="center"/>
    </xf>
    <xf numFmtId="0" fontId="38" fillId="27" borderId="1" xfId="0" applyFont="1" applyFill="1" applyBorder="1" applyAlignment="1">
      <alignment wrapText="1"/>
    </xf>
    <xf numFmtId="0" fontId="38" fillId="27" borderId="1" xfId="0" applyFont="1" applyFill="1" applyBorder="1" applyAlignment="1">
      <alignment horizontal="center" wrapText="1"/>
    </xf>
    <xf numFmtId="0" fontId="38" fillId="15" borderId="11" xfId="0" applyFont="1" applyFill="1" applyBorder="1" applyAlignment="1">
      <alignment wrapText="1"/>
    </xf>
    <xf numFmtId="0" fontId="38" fillId="15" borderId="11" xfId="0" applyFont="1" applyFill="1" applyBorder="1" applyAlignment="1">
      <alignment horizontal="center"/>
    </xf>
    <xf numFmtId="0" fontId="44" fillId="16" borderId="4" xfId="0" applyFont="1" applyFill="1" applyBorder="1" applyAlignment="1">
      <alignment wrapText="1"/>
    </xf>
    <xf numFmtId="0" fontId="44" fillId="16" borderId="26" xfId="0" applyFont="1" applyFill="1" applyBorder="1" applyAlignment="1">
      <alignment horizontal="center"/>
    </xf>
    <xf numFmtId="0" fontId="38" fillId="15" borderId="1" xfId="0" applyFont="1" applyFill="1" applyBorder="1" applyAlignment="1">
      <alignment wrapText="1"/>
    </xf>
    <xf numFmtId="0" fontId="38" fillId="15" borderId="1" xfId="0" applyFont="1" applyFill="1" applyBorder="1" applyAlignment="1">
      <alignment horizontal="center"/>
    </xf>
    <xf numFmtId="0" fontId="38" fillId="15" borderId="25" xfId="0" applyFont="1" applyFill="1" applyBorder="1" applyAlignment="1">
      <alignment wrapText="1"/>
    </xf>
    <xf numFmtId="0" fontId="38" fillId="27" borderId="28" xfId="0" applyFont="1" applyFill="1" applyBorder="1" applyAlignment="1">
      <alignment wrapText="1"/>
    </xf>
    <xf numFmtId="0" fontId="38" fillId="27" borderId="11" xfId="0" applyFont="1" applyFill="1" applyBorder="1" applyAlignment="1">
      <alignment horizontal="center"/>
    </xf>
    <xf numFmtId="168" fontId="45" fillId="3" borderId="1" xfId="0" applyNumberFormat="1" applyFont="1" applyFill="1" applyBorder="1" applyAlignment="1">
      <alignment horizontal="right"/>
    </xf>
    <xf numFmtId="0" fontId="38" fillId="0" borderId="1" xfId="0" applyFont="1" applyBorder="1" applyAlignment="1">
      <alignment horizontal="center"/>
    </xf>
    <xf numFmtId="0" fontId="44" fillId="0" borderId="0" xfId="0" applyFont="1" applyAlignment="1">
      <alignment vertical="center"/>
    </xf>
    <xf numFmtId="0" fontId="43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44" fillId="3" borderId="0" xfId="0" applyFont="1" applyFill="1" applyAlignment="1">
      <alignment vertical="center"/>
    </xf>
    <xf numFmtId="0" fontId="44" fillId="0" borderId="1" xfId="0" applyFont="1" applyBorder="1" applyAlignment="1">
      <alignment vertical="center"/>
    </xf>
    <xf numFmtId="0" fontId="40" fillId="0" borderId="1" xfId="0" applyFont="1" applyBorder="1"/>
    <xf numFmtId="0" fontId="40" fillId="0" borderId="0" xfId="0" applyFont="1"/>
    <xf numFmtId="0" fontId="44" fillId="0" borderId="0" xfId="0" applyFont="1" applyAlignment="1">
      <alignment horizontal="center" vertical="center"/>
    </xf>
    <xf numFmtId="166" fontId="44" fillId="0" borderId="0" xfId="0" applyNumberFormat="1" applyFont="1"/>
    <xf numFmtId="0" fontId="41" fillId="21" borderId="0" xfId="0" applyFont="1" applyFill="1"/>
    <xf numFmtId="0" fontId="41" fillId="21" borderId="0" xfId="0" applyFont="1" applyFill="1" applyAlignment="1">
      <alignment wrapText="1"/>
    </xf>
    <xf numFmtId="0" fontId="38" fillId="21" borderId="0" xfId="0" applyFont="1" applyFill="1"/>
    <xf numFmtId="167" fontId="38" fillId="21" borderId="0" xfId="0" applyNumberFormat="1" applyFont="1" applyFill="1"/>
    <xf numFmtId="0" fontId="38" fillId="0" borderId="0" xfId="0" applyFont="1" applyAlignment="1">
      <alignment wrapText="1"/>
    </xf>
    <xf numFmtId="0" fontId="44" fillId="0" borderId="0" xfId="0" applyFont="1" applyAlignment="1">
      <alignment vertical="center" wrapText="1"/>
    </xf>
    <xf numFmtId="0" fontId="41" fillId="22" borderId="10" xfId="0" applyFont="1" applyFill="1" applyBorder="1" applyAlignment="1">
      <alignment horizontal="center"/>
    </xf>
    <xf numFmtId="0" fontId="41" fillId="22" borderId="10" xfId="0" applyFont="1" applyFill="1" applyBorder="1" applyAlignment="1">
      <alignment horizontal="center" wrapText="1"/>
    </xf>
    <xf numFmtId="167" fontId="45" fillId="9" borderId="1" xfId="0" applyNumberFormat="1" applyFont="1" applyFill="1" applyBorder="1"/>
    <xf numFmtId="0" fontId="43" fillId="0" borderId="0" xfId="0" applyFont="1" applyAlignment="1">
      <alignment vertical="center" wrapText="1"/>
    </xf>
    <xf numFmtId="0" fontId="41" fillId="23" borderId="10" xfId="0" applyFont="1" applyFill="1" applyBorder="1" applyAlignment="1">
      <alignment horizontal="center"/>
    </xf>
    <xf numFmtId="0" fontId="41" fillId="23" borderId="11" xfId="0" applyFont="1" applyFill="1" applyBorder="1" applyAlignment="1">
      <alignment horizontal="center"/>
    </xf>
    <xf numFmtId="0" fontId="41" fillId="23" borderId="10" xfId="0" applyFont="1" applyFill="1" applyBorder="1" applyAlignment="1">
      <alignment horizontal="center" wrapText="1"/>
    </xf>
    <xf numFmtId="167" fontId="41" fillId="23" borderId="1" xfId="0" applyNumberFormat="1" applyFont="1" applyFill="1" applyBorder="1" applyAlignment="1">
      <alignment horizontal="center"/>
    </xf>
    <xf numFmtId="0" fontId="38" fillId="24" borderId="27" xfId="0" applyFont="1" applyFill="1" applyBorder="1" applyAlignment="1">
      <alignment horizontal="center"/>
    </xf>
    <xf numFmtId="0" fontId="38" fillId="24" borderId="10" xfId="0" applyFont="1" applyFill="1" applyBorder="1" applyAlignment="1">
      <alignment horizontal="center"/>
    </xf>
    <xf numFmtId="167" fontId="38" fillId="24" borderId="27" xfId="0" applyNumberFormat="1" applyFont="1" applyFill="1" applyBorder="1" applyAlignment="1">
      <alignment horizontal="center"/>
    </xf>
    <xf numFmtId="167" fontId="38" fillId="24" borderId="1" xfId="0" applyNumberFormat="1" applyFont="1" applyFill="1" applyBorder="1" applyAlignment="1">
      <alignment horizontal="center"/>
    </xf>
    <xf numFmtId="167" fontId="38" fillId="24" borderId="2" xfId="0" applyNumberFormat="1" applyFont="1" applyFill="1" applyBorder="1" applyAlignment="1">
      <alignment horizontal="center"/>
    </xf>
    <xf numFmtId="0" fontId="38" fillId="24" borderId="12" xfId="0" applyFont="1" applyFill="1" applyBorder="1" applyAlignment="1">
      <alignment horizontal="center"/>
    </xf>
    <xf numFmtId="0" fontId="38" fillId="24" borderId="10" xfId="0" applyFont="1" applyFill="1" applyBorder="1" applyAlignment="1">
      <alignment horizontal="center" wrapText="1"/>
    </xf>
    <xf numFmtId="0" fontId="43" fillId="8" borderId="10" xfId="0" applyFont="1" applyFill="1" applyBorder="1" applyAlignment="1">
      <alignment horizontal="center"/>
    </xf>
    <xf numFmtId="0" fontId="43" fillId="8" borderId="10" xfId="0" applyFont="1" applyFill="1" applyBorder="1"/>
    <xf numFmtId="167" fontId="43" fillId="8" borderId="27" xfId="0" applyNumberFormat="1" applyFont="1" applyFill="1" applyBorder="1"/>
    <xf numFmtId="0" fontId="60" fillId="5" borderId="0" xfId="0" applyFont="1" applyFill="1"/>
    <xf numFmtId="0" fontId="43" fillId="5" borderId="0" xfId="0" applyFont="1" applyFill="1" applyAlignment="1">
      <alignment horizontal="center"/>
    </xf>
    <xf numFmtId="0" fontId="44" fillId="5" borderId="0" xfId="0" applyFont="1" applyFill="1"/>
    <xf numFmtId="0" fontId="44" fillId="5" borderId="0" xfId="0" applyFont="1" applyFill="1" applyAlignment="1">
      <alignment horizontal="center"/>
    </xf>
    <xf numFmtId="167" fontId="44" fillId="0" borderId="0" xfId="0" applyNumberFormat="1" applyFont="1"/>
    <xf numFmtId="0" fontId="44" fillId="0" borderId="0" xfId="0" applyFont="1" applyAlignment="1">
      <alignment horizontal="center"/>
    </xf>
    <xf numFmtId="0" fontId="43" fillId="2" borderId="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0" fontId="61" fillId="2" borderId="4" xfId="0" applyFont="1" applyFill="1" applyBorder="1" applyAlignment="1">
      <alignment horizontal="center" vertical="center" wrapText="1"/>
    </xf>
    <xf numFmtId="167" fontId="59" fillId="2" borderId="1" xfId="0" applyNumberFormat="1" applyFont="1" applyFill="1" applyBorder="1" applyAlignment="1">
      <alignment horizontal="center" vertical="center"/>
    </xf>
    <xf numFmtId="0" fontId="44" fillId="0" borderId="1" xfId="0" applyFont="1" applyBorder="1" applyAlignment="1">
      <alignment wrapText="1"/>
    </xf>
    <xf numFmtId="0" fontId="44" fillId="0" borderId="1" xfId="0" applyFont="1" applyBorder="1" applyAlignment="1">
      <alignment horizont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167" fontId="44" fillId="0" borderId="1" xfId="0" applyNumberFormat="1" applyFont="1" applyBorder="1" applyAlignment="1">
      <alignment wrapText="1"/>
    </xf>
    <xf numFmtId="0" fontId="51" fillId="0" borderId="1" xfId="0" applyFont="1" applyBorder="1" applyAlignment="1">
      <alignment wrapText="1"/>
    </xf>
    <xf numFmtId="0" fontId="62" fillId="0" borderId="1" xfId="0" applyFont="1" applyBorder="1" applyAlignment="1">
      <alignment wrapText="1"/>
    </xf>
    <xf numFmtId="0" fontId="44" fillId="6" borderId="1" xfId="0" applyFont="1" applyFill="1" applyBorder="1" applyAlignment="1">
      <alignment wrapText="1"/>
    </xf>
    <xf numFmtId="0" fontId="44" fillId="6" borderId="1" xfId="0" applyFont="1" applyFill="1" applyBorder="1" applyAlignment="1">
      <alignment horizontal="center" wrapText="1"/>
    </xf>
    <xf numFmtId="0" fontId="43" fillId="6" borderId="1" xfId="0" applyFont="1" applyFill="1" applyBorder="1" applyAlignment="1">
      <alignment horizontal="left" vertical="center" wrapText="1"/>
    </xf>
    <xf numFmtId="0" fontId="44" fillId="6" borderId="1" xfId="0" applyFont="1" applyFill="1" applyBorder="1" applyAlignment="1">
      <alignment horizontal="center" vertical="center" wrapText="1"/>
    </xf>
    <xf numFmtId="167" fontId="43" fillId="6" borderId="1" xfId="0" applyNumberFormat="1" applyFont="1" applyFill="1" applyBorder="1" applyAlignment="1">
      <alignment wrapText="1"/>
    </xf>
    <xf numFmtId="0" fontId="62" fillId="0" borderId="1" xfId="0" applyFont="1" applyBorder="1" applyAlignment="1">
      <alignment vertical="center" wrapText="1"/>
    </xf>
    <xf numFmtId="0" fontId="62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wrapText="1"/>
    </xf>
    <xf numFmtId="0" fontId="44" fillId="0" borderId="1" xfId="0" applyFont="1" applyBorder="1"/>
    <xf numFmtId="0" fontId="51" fillId="0" borderId="1" xfId="0" applyFont="1" applyBorder="1" applyAlignment="1">
      <alignment horizontal="center" vertical="center"/>
    </xf>
    <xf numFmtId="167" fontId="51" fillId="0" borderId="1" xfId="0" applyNumberFormat="1" applyFont="1" applyBorder="1"/>
    <xf numFmtId="0" fontId="44" fillId="6" borderId="1" xfId="0" applyFont="1" applyFill="1" applyBorder="1"/>
    <xf numFmtId="0" fontId="44" fillId="6" borderId="1" xfId="0" applyFont="1" applyFill="1" applyBorder="1" applyAlignment="1">
      <alignment horizontal="center"/>
    </xf>
    <xf numFmtId="0" fontId="47" fillId="6" borderId="1" xfId="0" applyFont="1" applyFill="1" applyBorder="1" applyAlignment="1">
      <alignment wrapText="1"/>
    </xf>
    <xf numFmtId="0" fontId="51" fillId="6" borderId="1" xfId="0" applyFont="1" applyFill="1" applyBorder="1" applyAlignment="1">
      <alignment horizontal="center" vertical="center"/>
    </xf>
    <xf numFmtId="167" fontId="47" fillId="6" borderId="1" xfId="0" applyNumberFormat="1" applyFont="1" applyFill="1" applyBorder="1"/>
    <xf numFmtId="0" fontId="51" fillId="6" borderId="1" xfId="0" applyFont="1" applyFill="1" applyBorder="1" applyAlignment="1">
      <alignment wrapText="1"/>
    </xf>
    <xf numFmtId="0" fontId="44" fillId="26" borderId="1" xfId="0" applyFont="1" applyFill="1" applyBorder="1"/>
    <xf numFmtId="0" fontId="44" fillId="26" borderId="2" xfId="0" applyFont="1" applyFill="1" applyBorder="1" applyAlignment="1">
      <alignment horizontal="center"/>
    </xf>
    <xf numFmtId="167" fontId="43" fillId="26" borderId="1" xfId="0" applyNumberFormat="1" applyFont="1" applyFill="1" applyBorder="1"/>
    <xf numFmtId="0" fontId="40" fillId="0" borderId="0" xfId="0" applyFont="1" applyAlignment="1">
      <alignment horizontal="center"/>
    </xf>
    <xf numFmtId="167" fontId="40" fillId="0" borderId="0" xfId="0" applyNumberFormat="1" applyFont="1"/>
    <xf numFmtId="0" fontId="59" fillId="2" borderId="4" xfId="0" applyFont="1" applyFill="1" applyBorder="1" applyAlignment="1">
      <alignment horizontal="center" vertical="center" wrapText="1"/>
    </xf>
    <xf numFmtId="0" fontId="41" fillId="24" borderId="24" xfId="0" applyFont="1" applyFill="1" applyBorder="1" applyAlignment="1">
      <alignment horizontal="left"/>
    </xf>
    <xf numFmtId="0" fontId="63" fillId="0" borderId="1" xfId="0" applyFont="1" applyBorder="1" applyAlignment="1">
      <alignment wrapText="1"/>
    </xf>
    <xf numFmtId="0" fontId="38" fillId="0" borderId="1" xfId="0" applyFont="1" applyBorder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169" fontId="38" fillId="0" borderId="1" xfId="0" applyNumberFormat="1" applyFont="1" applyBorder="1" applyAlignment="1">
      <alignment wrapText="1"/>
    </xf>
    <xf numFmtId="0" fontId="64" fillId="0" borderId="1" xfId="0" applyFont="1" applyBorder="1"/>
    <xf numFmtId="2" fontId="27" fillId="0" borderId="1" xfId="0" applyNumberFormat="1" applyFont="1" applyBorder="1" applyAlignment="1">
      <alignment wrapText="1"/>
    </xf>
    <xf numFmtId="0" fontId="38" fillId="0" borderId="1" xfId="0" applyFont="1" applyBorder="1" applyAlignment="1">
      <alignment horizontal="left" vertical="center" wrapText="1"/>
    </xf>
    <xf numFmtId="2" fontId="38" fillId="0" borderId="1" xfId="0" applyNumberFormat="1" applyFont="1" applyBorder="1" applyAlignment="1">
      <alignment wrapText="1"/>
    </xf>
    <xf numFmtId="0" fontId="40" fillId="0" borderId="1" xfId="0" applyFont="1" applyBorder="1" applyAlignment="1">
      <alignment horizontal="justify"/>
    </xf>
    <xf numFmtId="167" fontId="43" fillId="16" borderId="7" xfId="0" applyNumberFormat="1" applyFont="1" applyFill="1" applyBorder="1" applyAlignment="1">
      <alignment horizontal="left"/>
    </xf>
    <xf numFmtId="0" fontId="38" fillId="0" borderId="1" xfId="0" applyFont="1" applyBorder="1" applyAlignment="1">
      <alignment horizontal="justify"/>
    </xf>
    <xf numFmtId="169" fontId="50" fillId="0" borderId="1" xfId="0" applyNumberFormat="1" applyFont="1" applyBorder="1" applyAlignment="1">
      <alignment wrapText="1"/>
    </xf>
    <xf numFmtId="167" fontId="50" fillId="0" borderId="1" xfId="0" applyNumberFormat="1" applyFont="1" applyBorder="1" applyAlignment="1">
      <alignment wrapText="1"/>
    </xf>
    <xf numFmtId="0" fontId="38" fillId="27" borderId="1" xfId="0" applyFont="1" applyFill="1" applyBorder="1" applyAlignment="1">
      <alignment horizontal="right" vertical="center" wrapText="1"/>
    </xf>
    <xf numFmtId="0" fontId="38" fillId="0" borderId="1" xfId="0" applyFont="1" applyBorder="1" applyAlignment="1">
      <alignment vertic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vertical="center"/>
    </xf>
    <xf numFmtId="0" fontId="65" fillId="0" borderId="0" xfId="0" applyFont="1" applyAlignment="1">
      <alignment horizontal="right" vertical="center" wrapText="1"/>
    </xf>
    <xf numFmtId="0" fontId="44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167" fontId="44" fillId="0" borderId="0" xfId="0" applyNumberFormat="1" applyFont="1" applyAlignment="1">
      <alignment horizontal="left" vertical="center" wrapText="1"/>
    </xf>
    <xf numFmtId="0" fontId="66" fillId="0" borderId="0" xfId="0" applyFont="1"/>
    <xf numFmtId="0" fontId="43" fillId="5" borderId="1" xfId="0" applyFont="1" applyFill="1" applyBorder="1" applyAlignment="1">
      <alignment horizontal="right" vertical="center" wrapText="1"/>
    </xf>
    <xf numFmtId="0" fontId="43" fillId="5" borderId="1" xfId="0" applyFont="1" applyFill="1" applyBorder="1" applyAlignment="1">
      <alignment horizontal="center" vertical="center" wrapText="1"/>
    </xf>
    <xf numFmtId="0" fontId="43" fillId="5" borderId="1" xfId="0" applyFont="1" applyFill="1" applyBorder="1" applyAlignment="1">
      <alignment horizontal="center" vertical="center"/>
    </xf>
    <xf numFmtId="167" fontId="43" fillId="5" borderId="1" xfId="0" applyNumberFormat="1" applyFont="1" applyFill="1" applyBorder="1" applyAlignment="1">
      <alignment horizontal="center" vertical="center" wrapText="1"/>
    </xf>
    <xf numFmtId="0" fontId="43" fillId="4" borderId="1" xfId="0" applyFont="1" applyFill="1" applyBorder="1" applyAlignment="1">
      <alignment horizontal="right" vertical="center" wrapText="1"/>
    </xf>
    <xf numFmtId="0" fontId="44" fillId="4" borderId="1" xfId="0" applyFont="1" applyFill="1" applyBorder="1" applyAlignment="1">
      <alignment horizontal="center" vertical="center" wrapText="1"/>
    </xf>
    <xf numFmtId="0" fontId="59" fillId="4" borderId="1" xfId="0" applyFont="1" applyFill="1" applyBorder="1" applyAlignment="1">
      <alignment vertical="center"/>
    </xf>
    <xf numFmtId="167" fontId="44" fillId="4" borderId="1" xfId="0" applyNumberFormat="1" applyFont="1" applyFill="1" applyBorder="1" applyAlignment="1">
      <alignment horizontal="left" vertical="center" wrapText="1"/>
    </xf>
    <xf numFmtId="0" fontId="44" fillId="4" borderId="1" xfId="0" applyFont="1" applyFill="1" applyBorder="1" applyAlignment="1">
      <alignment vertical="center" wrapText="1"/>
    </xf>
    <xf numFmtId="0" fontId="43" fillId="8" borderId="1" xfId="0" applyFont="1" applyFill="1" applyBorder="1" applyAlignment="1">
      <alignment horizontal="right" vertical="center" wrapText="1"/>
    </xf>
    <xf numFmtId="0" fontId="43" fillId="8" borderId="1" xfId="0" applyFont="1" applyFill="1" applyBorder="1" applyAlignment="1">
      <alignment horizontal="center" vertical="center" wrapText="1"/>
    </xf>
    <xf numFmtId="0" fontId="46" fillId="11" borderId="1" xfId="0" applyFont="1" applyFill="1" applyBorder="1" applyAlignment="1">
      <alignment horizontal="right" vertical="center" wrapText="1"/>
    </xf>
    <xf numFmtId="0" fontId="44" fillId="8" borderId="1" xfId="0" applyFont="1" applyFill="1" applyBorder="1" applyAlignment="1">
      <alignment horizontal="center" vertical="center" wrapText="1"/>
    </xf>
    <xf numFmtId="167" fontId="44" fillId="8" borderId="1" xfId="0" applyNumberFormat="1" applyFont="1" applyFill="1" applyBorder="1" applyAlignment="1">
      <alignment horizontal="left" vertical="center" wrapText="1"/>
    </xf>
    <xf numFmtId="0" fontId="44" fillId="8" borderId="1" xfId="0" applyFont="1" applyFill="1" applyBorder="1" applyAlignment="1">
      <alignment vertical="center" wrapText="1"/>
    </xf>
    <xf numFmtId="0" fontId="43" fillId="12" borderId="1" xfId="0" applyFont="1" applyFill="1" applyBorder="1" applyAlignment="1">
      <alignment horizontal="right" vertical="center" wrapText="1"/>
    </xf>
    <xf numFmtId="0" fontId="43" fillId="12" borderId="1" xfId="0" applyFont="1" applyFill="1" applyBorder="1" applyAlignment="1">
      <alignment horizontal="center" vertical="center" wrapText="1"/>
    </xf>
    <xf numFmtId="0" fontId="46" fillId="12" borderId="1" xfId="0" applyFont="1" applyFill="1" applyBorder="1" applyAlignment="1">
      <alignment horizontal="right" vertical="center" wrapText="1"/>
    </xf>
    <xf numFmtId="0" fontId="44" fillId="12" borderId="1" xfId="0" applyFont="1" applyFill="1" applyBorder="1" applyAlignment="1">
      <alignment horizontal="center" vertical="center" wrapText="1"/>
    </xf>
    <xf numFmtId="167" fontId="44" fillId="12" borderId="1" xfId="0" applyNumberFormat="1" applyFont="1" applyFill="1" applyBorder="1" applyAlignment="1">
      <alignment horizontal="left" vertical="center" wrapText="1"/>
    </xf>
    <xf numFmtId="0" fontId="44" fillId="12" borderId="1" xfId="0" applyFont="1" applyFill="1" applyBorder="1" applyAlignment="1">
      <alignment vertical="center" wrapText="1"/>
    </xf>
    <xf numFmtId="167" fontId="45" fillId="3" borderId="1" xfId="0" applyNumberFormat="1" applyFont="1" applyFill="1" applyBorder="1" applyAlignment="1">
      <alignment horizontal="left" vertical="center" wrapText="1"/>
    </xf>
    <xf numFmtId="0" fontId="67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right" vertical="center" wrapText="1"/>
    </xf>
    <xf numFmtId="0" fontId="67" fillId="0" borderId="1" xfId="0" applyFont="1" applyBorder="1" applyAlignment="1">
      <alignment vertical="center"/>
    </xf>
    <xf numFmtId="0" fontId="44" fillId="10" borderId="1" xfId="0" applyFont="1" applyFill="1" applyBorder="1" applyAlignment="1">
      <alignment horizontal="right" vertical="center" wrapText="1"/>
    </xf>
    <xf numFmtId="0" fontId="44" fillId="10" borderId="1" xfId="0" applyFont="1" applyFill="1" applyBorder="1" applyAlignment="1">
      <alignment horizontal="center" vertical="center" wrapText="1"/>
    </xf>
    <xf numFmtId="0" fontId="69" fillId="10" borderId="1" xfId="1" applyFont="1" applyFill="1" applyBorder="1" applyAlignment="1">
      <alignment vertical="center"/>
    </xf>
    <xf numFmtId="167" fontId="44" fillId="10" borderId="1" xfId="0" applyNumberFormat="1" applyFont="1" applyFill="1" applyBorder="1" applyAlignment="1">
      <alignment horizontal="left" vertical="center" wrapText="1"/>
    </xf>
    <xf numFmtId="0" fontId="44" fillId="10" borderId="1" xfId="0" applyFont="1" applyFill="1" applyBorder="1" applyAlignment="1">
      <alignment vertical="center" wrapText="1"/>
    </xf>
    <xf numFmtId="0" fontId="69" fillId="8" borderId="1" xfId="1" applyFont="1" applyFill="1" applyBorder="1" applyAlignment="1">
      <alignment vertical="center"/>
    </xf>
    <xf numFmtId="0" fontId="43" fillId="12" borderId="1" xfId="0" applyFont="1" applyFill="1" applyBorder="1" applyAlignment="1">
      <alignment horizontal="left" vertical="center" wrapText="1"/>
    </xf>
    <xf numFmtId="0" fontId="44" fillId="3" borderId="0" xfId="0" applyFont="1" applyFill="1"/>
    <xf numFmtId="0" fontId="38" fillId="0" borderId="12" xfId="0" applyFont="1" applyBorder="1" applyAlignment="1">
      <alignment horizontal="center" vertical="center"/>
    </xf>
    <xf numFmtId="0" fontId="70" fillId="0" borderId="12" xfId="0" applyFont="1" applyBorder="1"/>
    <xf numFmtId="0" fontId="38" fillId="0" borderId="12" xfId="0" applyFont="1" applyBorder="1" applyAlignment="1">
      <alignment horizontal="center"/>
    </xf>
    <xf numFmtId="0" fontId="44" fillId="3" borderId="4" xfId="0" applyFont="1" applyFill="1" applyBorder="1" applyAlignment="1">
      <alignment vertical="center" wrapText="1"/>
    </xf>
    <xf numFmtId="0" fontId="43" fillId="3" borderId="1" xfId="0" applyFont="1" applyFill="1" applyBorder="1" applyAlignment="1">
      <alignment horizontal="right" vertical="center" wrapText="1"/>
    </xf>
    <xf numFmtId="0" fontId="38" fillId="0" borderId="10" xfId="0" applyFont="1" applyBorder="1" applyAlignment="1">
      <alignment horizontal="center" vertical="center"/>
    </xf>
    <xf numFmtId="0" fontId="70" fillId="0" borderId="10" xfId="0" applyFont="1" applyBorder="1"/>
    <xf numFmtId="0" fontId="38" fillId="0" borderId="10" xfId="0" applyFont="1" applyBorder="1" applyAlignment="1">
      <alignment horizontal="center"/>
    </xf>
    <xf numFmtId="167" fontId="44" fillId="3" borderId="1" xfId="0" applyNumberFormat="1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vertical="center" wrapText="1"/>
    </xf>
    <xf numFmtId="0" fontId="38" fillId="0" borderId="10" xfId="0" applyFont="1" applyBorder="1" applyAlignment="1">
      <alignment horizontal="center" wrapText="1"/>
    </xf>
    <xf numFmtId="0" fontId="38" fillId="3" borderId="10" xfId="0" applyFont="1" applyFill="1" applyBorder="1" applyAlignment="1">
      <alignment horizontal="center" vertical="center"/>
    </xf>
    <xf numFmtId="0" fontId="70" fillId="3" borderId="10" xfId="0" applyFont="1" applyFill="1" applyBorder="1"/>
    <xf numFmtId="0" fontId="38" fillId="3" borderId="10" xfId="0" applyFont="1" applyFill="1" applyBorder="1" applyAlignment="1">
      <alignment horizontal="center"/>
    </xf>
    <xf numFmtId="167" fontId="43" fillId="10" borderId="1" xfId="0" applyNumberFormat="1" applyFont="1" applyFill="1" applyBorder="1" applyAlignment="1">
      <alignment horizontal="left" vertical="center" wrapText="1"/>
    </xf>
    <xf numFmtId="0" fontId="43" fillId="11" borderId="1" xfId="0" applyFont="1" applyFill="1" applyBorder="1" applyAlignment="1">
      <alignment horizontal="right" vertical="center" wrapText="1"/>
    </xf>
    <xf numFmtId="0" fontId="44" fillId="11" borderId="1" xfId="0" applyFont="1" applyFill="1" applyBorder="1" applyAlignment="1">
      <alignment horizontal="center" vertical="center" wrapText="1"/>
    </xf>
    <xf numFmtId="0" fontId="69" fillId="11" borderId="1" xfId="1" applyFont="1" applyFill="1" applyBorder="1" applyAlignment="1">
      <alignment vertical="center"/>
    </xf>
    <xf numFmtId="167" fontId="44" fillId="11" borderId="1" xfId="0" applyNumberFormat="1" applyFont="1" applyFill="1" applyBorder="1" applyAlignment="1">
      <alignment horizontal="left" vertical="center" wrapText="1"/>
    </xf>
    <xf numFmtId="167" fontId="43" fillId="11" borderId="1" xfId="0" applyNumberFormat="1" applyFont="1" applyFill="1" applyBorder="1" applyAlignment="1">
      <alignment horizontal="left" vertical="center" wrapText="1"/>
    </xf>
    <xf numFmtId="0" fontId="44" fillId="11" borderId="1" xfId="0" applyFont="1" applyFill="1" applyBorder="1" applyAlignment="1">
      <alignment vertical="center" wrapText="1"/>
    </xf>
    <xf numFmtId="0" fontId="69" fillId="12" borderId="1" xfId="1" applyFont="1" applyFill="1" applyBorder="1" applyAlignment="1">
      <alignment vertical="center"/>
    </xf>
    <xf numFmtId="167" fontId="43" fillId="12" borderId="1" xfId="0" applyNumberFormat="1" applyFont="1" applyFill="1" applyBorder="1" applyAlignment="1">
      <alignment horizontal="left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45" fillId="27" borderId="1" xfId="0" applyFont="1" applyFill="1" applyBorder="1" applyAlignment="1">
      <alignment vertical="center"/>
    </xf>
    <xf numFmtId="0" fontId="38" fillId="27" borderId="1" xfId="0" applyFont="1" applyFill="1" applyBorder="1" applyAlignment="1">
      <alignment horizontal="center" vertical="center" wrapText="1"/>
    </xf>
    <xf numFmtId="0" fontId="45" fillId="3" borderId="1" xfId="1" applyFont="1" applyFill="1" applyBorder="1" applyAlignment="1">
      <alignment vertical="center"/>
    </xf>
    <xf numFmtId="0" fontId="46" fillId="10" borderId="1" xfId="0" applyFont="1" applyFill="1" applyBorder="1" applyAlignment="1">
      <alignment vertical="center"/>
    </xf>
    <xf numFmtId="167" fontId="46" fillId="10" borderId="1" xfId="0" applyNumberFormat="1" applyFont="1" applyFill="1" applyBorder="1" applyAlignment="1">
      <alignment horizontal="left" vertical="center" wrapText="1"/>
    </xf>
    <xf numFmtId="0" fontId="43" fillId="11" borderId="1" xfId="0" applyFont="1" applyFill="1" applyBorder="1" applyAlignment="1">
      <alignment horizontal="left" vertical="center" wrapText="1"/>
    </xf>
    <xf numFmtId="169" fontId="38" fillId="0" borderId="1" xfId="0" applyNumberFormat="1" applyFont="1" applyBorder="1" applyAlignment="1">
      <alignment horizontal="left" vertical="center" wrapText="1"/>
    </xf>
    <xf numFmtId="0" fontId="44" fillId="0" borderId="1" xfId="0" applyFont="1" applyBorder="1" applyAlignment="1">
      <alignment horizontal="right" vertical="center" wrapText="1"/>
    </xf>
    <xf numFmtId="0" fontId="45" fillId="3" borderId="1" xfId="0" applyFont="1" applyFill="1" applyBorder="1" applyAlignment="1">
      <alignment vertical="center"/>
    </xf>
    <xf numFmtId="167" fontId="44" fillId="0" borderId="1" xfId="0" applyNumberFormat="1" applyFont="1" applyBorder="1" applyAlignment="1">
      <alignment horizontal="left" vertical="center" wrapText="1"/>
    </xf>
    <xf numFmtId="0" fontId="44" fillId="10" borderId="0" xfId="0" applyFont="1" applyFill="1" applyAlignment="1">
      <alignment horizontal="right" vertical="center" wrapText="1"/>
    </xf>
    <xf numFmtId="0" fontId="44" fillId="10" borderId="0" xfId="0" applyFont="1" applyFill="1" applyAlignment="1">
      <alignment horizontal="center" vertical="center" wrapText="1"/>
    </xf>
    <xf numFmtId="0" fontId="49" fillId="10" borderId="0" xfId="0" applyFont="1" applyFill="1" applyAlignment="1">
      <alignment vertical="center"/>
    </xf>
    <xf numFmtId="167" fontId="49" fillId="10" borderId="0" xfId="0" applyNumberFormat="1" applyFont="1" applyFill="1" applyAlignment="1">
      <alignment horizontal="left" vertical="center" wrapText="1"/>
    </xf>
    <xf numFmtId="0" fontId="44" fillId="10" borderId="0" xfId="0" applyFont="1" applyFill="1" applyAlignment="1">
      <alignment vertical="center" wrapText="1"/>
    </xf>
    <xf numFmtId="0" fontId="44" fillId="0" borderId="0" xfId="0" applyFont="1" applyAlignment="1">
      <alignment horizontal="right" vertical="center" wrapText="1"/>
    </xf>
    <xf numFmtId="0" fontId="40" fillId="0" borderId="1" xfId="0" applyFont="1" applyBorder="1" applyAlignment="1">
      <alignment horizontal="center" vertical="center" wrapText="1"/>
    </xf>
    <xf numFmtId="0" fontId="62" fillId="3" borderId="1" xfId="0" applyFont="1" applyFill="1" applyBorder="1" applyAlignment="1">
      <alignment vertical="center"/>
    </xf>
    <xf numFmtId="167" fontId="40" fillId="0" borderId="1" xfId="0" applyNumberFormat="1" applyFont="1" applyBorder="1" applyAlignment="1">
      <alignment horizontal="left" vertical="center" wrapText="1"/>
    </xf>
    <xf numFmtId="0" fontId="45" fillId="27" borderId="1" xfId="0" applyFont="1" applyFill="1" applyBorder="1" applyAlignment="1">
      <alignment horizontal="left" vertical="center" wrapText="1"/>
    </xf>
    <xf numFmtId="0" fontId="71" fillId="0" borderId="12" xfId="0" applyFont="1" applyBorder="1"/>
    <xf numFmtId="0" fontId="71" fillId="0" borderId="10" xfId="0" applyFont="1" applyBorder="1"/>
    <xf numFmtId="169" fontId="72" fillId="0" borderId="1" xfId="0" applyNumberFormat="1" applyFont="1" applyBorder="1" applyAlignment="1">
      <alignment horizontal="left" vertical="center" wrapText="1"/>
    </xf>
    <xf numFmtId="0" fontId="72" fillId="0" borderId="1" xfId="0" applyFont="1" applyBorder="1" applyAlignment="1">
      <alignment horizontal="left" vertical="center" wrapText="1"/>
    </xf>
    <xf numFmtId="0" fontId="41" fillId="27" borderId="1" xfId="0" applyFont="1" applyFill="1" applyBorder="1" applyAlignment="1">
      <alignment horizontal="right" vertical="center" wrapText="1"/>
    </xf>
    <xf numFmtId="169" fontId="38" fillId="0" borderId="1" xfId="0" applyNumberFormat="1" applyFont="1" applyBorder="1" applyAlignment="1">
      <alignment horizontal="right" vertical="center"/>
    </xf>
    <xf numFmtId="0" fontId="38" fillId="0" borderId="1" xfId="0" applyFont="1" applyBorder="1" applyAlignment="1">
      <alignment horizontal="right" vertical="center"/>
    </xf>
    <xf numFmtId="169" fontId="38" fillId="27" borderId="4" xfId="0" applyNumberFormat="1" applyFont="1" applyFill="1" applyBorder="1" applyAlignment="1">
      <alignment horizontal="right" vertical="center" wrapText="1"/>
    </xf>
    <xf numFmtId="169" fontId="38" fillId="27" borderId="1" xfId="0" applyNumberFormat="1" applyFont="1" applyFill="1" applyBorder="1" applyAlignment="1">
      <alignment horizontal="right" vertical="center" wrapText="1"/>
    </xf>
    <xf numFmtId="0" fontId="38" fillId="0" borderId="0" xfId="0" applyFont="1" applyAlignment="1">
      <alignment horizontal="right" vertical="center" wrapText="1"/>
    </xf>
    <xf numFmtId="0" fontId="38" fillId="27" borderId="0" xfId="0" applyFont="1" applyFill="1" applyAlignment="1">
      <alignment horizontal="center"/>
    </xf>
    <xf numFmtId="0" fontId="41" fillId="0" borderId="1" xfId="0" applyFont="1" applyBorder="1" applyAlignment="1">
      <alignment horizontal="right" vertical="center" wrapText="1"/>
    </xf>
    <xf numFmtId="0" fontId="38" fillId="27" borderId="4" xfId="0" applyFont="1" applyFill="1" applyBorder="1" applyAlignment="1">
      <alignment horizontal="center" vertical="center" wrapText="1"/>
    </xf>
    <xf numFmtId="169" fontId="38" fillId="0" borderId="1" xfId="0" applyNumberFormat="1" applyFont="1" applyBorder="1" applyAlignment="1">
      <alignment horizontal="right" vertical="center" wrapText="1"/>
    </xf>
    <xf numFmtId="0" fontId="38" fillId="0" borderId="1" xfId="0" applyFont="1" applyBorder="1" applyAlignment="1">
      <alignment horizontal="right" vertical="center" wrapText="1"/>
    </xf>
    <xf numFmtId="0" fontId="44" fillId="3" borderId="4" xfId="0" applyFont="1" applyFill="1" applyBorder="1" applyAlignment="1">
      <alignment horizontal="center" vertical="center" wrapText="1"/>
    </xf>
    <xf numFmtId="169" fontId="50" fillId="0" borderId="1" xfId="0" applyNumberFormat="1" applyFont="1" applyBorder="1" applyAlignment="1">
      <alignment horizontal="left" vertical="center" wrapText="1"/>
    </xf>
    <xf numFmtId="0" fontId="38" fillId="0" borderId="0" xfId="0" applyFont="1" applyAlignment="1">
      <alignment horizontal="right"/>
    </xf>
    <xf numFmtId="0" fontId="45" fillId="27" borderId="1" xfId="0" applyFont="1" applyFill="1" applyBorder="1" applyAlignment="1">
      <alignment horizontal="right" vertical="center"/>
    </xf>
    <xf numFmtId="0" fontId="15" fillId="8" borderId="1" xfId="1" applyFont="1" applyFill="1" applyBorder="1" applyAlignment="1">
      <alignment horizontal="right" vertical="center"/>
    </xf>
    <xf numFmtId="0" fontId="10" fillId="11" borderId="1" xfId="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0" fontId="41" fillId="0" borderId="0" xfId="0" applyFont="1" applyAlignment="1">
      <alignment horizontal="right" vertical="center" wrapText="1"/>
    </xf>
    <xf numFmtId="167" fontId="44" fillId="0" borderId="1" xfId="0" applyNumberFormat="1" applyFont="1" applyBorder="1" applyAlignment="1">
      <alignment horizontal="right" vertical="center" wrapText="1"/>
    </xf>
    <xf numFmtId="0" fontId="47" fillId="3" borderId="14" xfId="0" applyFont="1" applyFill="1" applyBorder="1" applyAlignment="1">
      <alignment horizontal="right"/>
    </xf>
    <xf numFmtId="0" fontId="47" fillId="0" borderId="29" xfId="0" applyFont="1" applyBorder="1" applyAlignment="1">
      <alignment horizontal="right" wrapText="1"/>
    </xf>
    <xf numFmtId="171" fontId="44" fillId="0" borderId="1" xfId="0" applyNumberFormat="1" applyFont="1" applyBorder="1" applyAlignment="1">
      <alignment horizontal="right" vertical="center" wrapText="1"/>
    </xf>
    <xf numFmtId="171" fontId="44" fillId="0" borderId="2" xfId="0" applyNumberFormat="1" applyFont="1" applyBorder="1" applyAlignment="1">
      <alignment horizontal="right" vertical="center" wrapText="1"/>
    </xf>
    <xf numFmtId="167" fontId="9" fillId="3" borderId="6" xfId="0" applyNumberFormat="1" applyFont="1" applyFill="1" applyBorder="1" applyAlignment="1">
      <alignment horizontal="left" vertical="center" wrapText="1"/>
    </xf>
    <xf numFmtId="167" fontId="9" fillId="0" borderId="7" xfId="0" applyNumberFormat="1" applyFont="1" applyBorder="1" applyAlignment="1">
      <alignment horizontal="left" vertical="center" wrapText="1"/>
    </xf>
    <xf numFmtId="0" fontId="56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right" vertical="center" wrapText="1"/>
    </xf>
    <xf numFmtId="168" fontId="9" fillId="0" borderId="1" xfId="0" applyNumberFormat="1" applyFont="1" applyBorder="1" applyAlignment="1">
      <alignment horizontal="left" vertical="center" wrapText="1"/>
    </xf>
    <xf numFmtId="167" fontId="73" fillId="10" borderId="1" xfId="0" applyNumberFormat="1" applyFont="1" applyFill="1" applyBorder="1" applyAlignment="1">
      <alignment horizontal="left" vertical="center" wrapText="1"/>
    </xf>
    <xf numFmtId="0" fontId="43" fillId="3" borderId="0" xfId="0" applyFont="1" applyFill="1" applyAlignment="1">
      <alignment horizontal="right"/>
    </xf>
    <xf numFmtId="0" fontId="38" fillId="28" borderId="1" xfId="0" applyFont="1" applyFill="1" applyBorder="1" applyAlignment="1">
      <alignment horizontal="center" vertical="center" wrapText="1"/>
    </xf>
    <xf numFmtId="0" fontId="76" fillId="28" borderId="1" xfId="0" applyFont="1" applyFill="1" applyBorder="1" applyAlignment="1">
      <alignment horizontal="center" vertical="center" wrapText="1"/>
    </xf>
    <xf numFmtId="0" fontId="38" fillId="28" borderId="1" xfId="0" applyFont="1" applyFill="1" applyBorder="1" applyAlignment="1">
      <alignment horizontal="center"/>
    </xf>
    <xf numFmtId="0" fontId="36" fillId="10" borderId="0" xfId="0" applyFont="1" applyFill="1" applyAlignment="1">
      <alignment horizontal="right" vertical="center"/>
    </xf>
    <xf numFmtId="0" fontId="9" fillId="5" borderId="4" xfId="0" applyFont="1" applyFill="1" applyBorder="1" applyAlignment="1">
      <alignment horizontal="righ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>
      <alignment horizontal="right" vertical="center"/>
    </xf>
    <xf numFmtId="167" fontId="8" fillId="5" borderId="4" xfId="0" applyNumberFormat="1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left" vertical="center" wrapText="1"/>
    </xf>
    <xf numFmtId="167" fontId="44" fillId="3" borderId="1" xfId="0" applyNumberFormat="1" applyFont="1" applyFill="1" applyBorder="1" applyAlignment="1">
      <alignment horizontal="right" vertical="center" wrapText="1"/>
    </xf>
    <xf numFmtId="167" fontId="44" fillId="3" borderId="4" xfId="0" applyNumberFormat="1" applyFont="1" applyFill="1" applyBorder="1" applyAlignment="1">
      <alignment horizontal="right" vertical="center" wrapText="1"/>
    </xf>
    <xf numFmtId="167" fontId="67" fillId="0" borderId="1" xfId="0" applyNumberFormat="1" applyFont="1" applyBorder="1" applyAlignment="1">
      <alignment horizontal="right" vertical="center"/>
    </xf>
    <xf numFmtId="167" fontId="67" fillId="0" borderId="1" xfId="2" applyNumberFormat="1" applyFont="1" applyBorder="1" applyAlignment="1">
      <alignment horizontal="right" vertical="center"/>
    </xf>
    <xf numFmtId="0" fontId="9" fillId="5" borderId="1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right" vertical="center"/>
    </xf>
    <xf numFmtId="167" fontId="8" fillId="5" borderId="1" xfId="0" applyNumberFormat="1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right" vertical="center"/>
    </xf>
    <xf numFmtId="0" fontId="9" fillId="5" borderId="1" xfId="0" applyFont="1" applyFill="1" applyBorder="1" applyAlignment="1">
      <alignment vertical="center" wrapText="1"/>
    </xf>
    <xf numFmtId="0" fontId="25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right" vertical="center"/>
    </xf>
    <xf numFmtId="167" fontId="25" fillId="5" borderId="1" xfId="0" applyNumberFormat="1" applyFont="1" applyFill="1" applyBorder="1" applyAlignment="1">
      <alignment horizontal="left" vertical="center"/>
    </xf>
    <xf numFmtId="0" fontId="25" fillId="5" borderId="1" xfId="0" applyFont="1" applyFill="1" applyBorder="1" applyAlignment="1">
      <alignment vertical="center"/>
    </xf>
    <xf numFmtId="0" fontId="44" fillId="5" borderId="1" xfId="0" applyFont="1" applyFill="1" applyBorder="1" applyAlignment="1">
      <alignment horizontal="center" vertical="center" wrapText="1"/>
    </xf>
    <xf numFmtId="0" fontId="47" fillId="5" borderId="1" xfId="1" applyFont="1" applyFill="1" applyBorder="1" applyAlignment="1">
      <alignment horizontal="right" vertical="center"/>
    </xf>
    <xf numFmtId="167" fontId="43" fillId="5" borderId="1" xfId="0" applyNumberFormat="1" applyFont="1" applyFill="1" applyBorder="1" applyAlignment="1">
      <alignment horizontal="right" vertical="center" wrapText="1"/>
    </xf>
    <xf numFmtId="167" fontId="43" fillId="5" borderId="1" xfId="0" applyNumberFormat="1" applyFont="1" applyFill="1" applyBorder="1" applyAlignment="1">
      <alignment horizontal="left" vertical="center" wrapText="1"/>
    </xf>
    <xf numFmtId="0" fontId="44" fillId="5" borderId="1" xfId="0" applyFont="1" applyFill="1" applyBorder="1" applyAlignment="1">
      <alignment vertical="center" wrapText="1"/>
    </xf>
    <xf numFmtId="0" fontId="44" fillId="5" borderId="1" xfId="0" applyFont="1" applyFill="1" applyBorder="1" applyAlignment="1">
      <alignment horizontal="right" vertical="center" wrapText="1"/>
    </xf>
    <xf numFmtId="0" fontId="68" fillId="5" borderId="1" xfId="0" applyFont="1" applyFill="1" applyBorder="1" applyAlignment="1">
      <alignment horizontal="center" vertical="center"/>
    </xf>
    <xf numFmtId="0" fontId="68" fillId="5" borderId="1" xfId="0" applyFont="1" applyFill="1" applyBorder="1" applyAlignment="1">
      <alignment horizontal="right" vertical="center"/>
    </xf>
    <xf numFmtId="167" fontId="68" fillId="5" borderId="1" xfId="0" applyNumberFormat="1" applyFont="1" applyFill="1" applyBorder="1" applyAlignment="1">
      <alignment horizontal="left" vertical="center"/>
    </xf>
    <xf numFmtId="0" fontId="68" fillId="5" borderId="1" xfId="0" applyFont="1" applyFill="1" applyBorder="1" applyAlignment="1">
      <alignment vertical="center"/>
    </xf>
    <xf numFmtId="0" fontId="44" fillId="5" borderId="4" xfId="0" applyFont="1" applyFill="1" applyBorder="1" applyAlignment="1">
      <alignment horizontal="right" vertical="center" wrapText="1"/>
    </xf>
    <xf numFmtId="0" fontId="44" fillId="5" borderId="4" xfId="0" applyFont="1" applyFill="1" applyBorder="1" applyAlignment="1">
      <alignment horizontal="center" vertical="center" wrapText="1"/>
    </xf>
    <xf numFmtId="0" fontId="46" fillId="5" borderId="4" xfId="0" applyFont="1" applyFill="1" applyBorder="1" applyAlignment="1">
      <alignment horizontal="right" vertical="center"/>
    </xf>
    <xf numFmtId="167" fontId="43" fillId="5" borderId="4" xfId="0" applyNumberFormat="1" applyFont="1" applyFill="1" applyBorder="1" applyAlignment="1">
      <alignment horizontal="left" vertical="center" wrapText="1"/>
    </xf>
    <xf numFmtId="0" fontId="44" fillId="5" borderId="4" xfId="0" applyFont="1" applyFill="1" applyBorder="1" applyAlignment="1">
      <alignment vertical="center" wrapText="1"/>
    </xf>
    <xf numFmtId="0" fontId="46" fillId="5" borderId="1" xfId="0" applyFont="1" applyFill="1" applyBorder="1" applyAlignment="1">
      <alignment horizontal="right" vertical="center"/>
    </xf>
    <xf numFmtId="0" fontId="44" fillId="5" borderId="2" xfId="0" applyFont="1" applyFill="1" applyBorder="1" applyAlignment="1">
      <alignment vertical="center" wrapText="1"/>
    </xf>
    <xf numFmtId="167" fontId="40" fillId="0" borderId="1" xfId="0" applyNumberFormat="1" applyFont="1" applyBorder="1" applyAlignment="1">
      <alignment horizontal="right" vertical="center" wrapText="1"/>
    </xf>
    <xf numFmtId="167" fontId="44" fillId="3" borderId="1" xfId="0" applyNumberFormat="1" applyFont="1" applyFill="1" applyBorder="1" applyAlignment="1">
      <alignment vertical="center" wrapText="1"/>
    </xf>
    <xf numFmtId="167" fontId="44" fillId="3" borderId="4" xfId="0" applyNumberFormat="1" applyFont="1" applyFill="1" applyBorder="1" applyAlignment="1">
      <alignment vertical="center" wrapText="1"/>
    </xf>
    <xf numFmtId="167" fontId="38" fillId="3" borderId="12" xfId="0" applyNumberFormat="1" applyFont="1" applyFill="1" applyBorder="1" applyAlignment="1"/>
    <xf numFmtId="167" fontId="38" fillId="3" borderId="10" xfId="0" applyNumberFormat="1" applyFont="1" applyFill="1" applyBorder="1" applyAlignment="1"/>
    <xf numFmtId="167" fontId="67" fillId="0" borderId="1" xfId="0" applyNumberFormat="1" applyFont="1" applyBorder="1" applyAlignment="1">
      <alignment vertical="center"/>
    </xf>
    <xf numFmtId="167" fontId="67" fillId="0" borderId="1" xfId="2" applyNumberFormat="1" applyFont="1" applyBorder="1" applyAlignment="1">
      <alignment vertical="center"/>
    </xf>
    <xf numFmtId="167" fontId="45" fillId="3" borderId="1" xfId="0" applyNumberFormat="1" applyFont="1" applyFill="1" applyBorder="1" applyAlignment="1">
      <alignment vertical="center" wrapText="1"/>
    </xf>
    <xf numFmtId="172" fontId="9" fillId="0" borderId="1" xfId="0" applyNumberFormat="1" applyFont="1" applyBorder="1" applyAlignment="1">
      <alignment horizontal="right" vertical="center" wrapText="1"/>
    </xf>
    <xf numFmtId="168" fontId="45" fillId="0" borderId="1" xfId="0" applyNumberFormat="1" applyFont="1" applyBorder="1" applyAlignment="1">
      <alignment horizontal="right" readingOrder="2"/>
    </xf>
    <xf numFmtId="168" fontId="45" fillId="3" borderId="1" xfId="0" applyNumberFormat="1" applyFont="1" applyFill="1" applyBorder="1" applyAlignment="1">
      <alignment horizontal="right" wrapText="1"/>
    </xf>
    <xf numFmtId="168" fontId="45" fillId="0" borderId="1" xfId="0" applyNumberFormat="1" applyFont="1" applyBorder="1" applyAlignment="1">
      <alignment horizontal="right"/>
    </xf>
    <xf numFmtId="168" fontId="45" fillId="0" borderId="1" xfId="0" applyNumberFormat="1" applyFont="1" applyBorder="1" applyAlignment="1">
      <alignment horizontal="left"/>
    </xf>
    <xf numFmtId="168" fontId="45" fillId="0" borderId="2" xfId="0" applyNumberFormat="1" applyFont="1" applyBorder="1" applyAlignment="1">
      <alignment horizontal="left"/>
    </xf>
    <xf numFmtId="168" fontId="43" fillId="17" borderId="2" xfId="0" applyNumberFormat="1" applyFont="1" applyFill="1" applyBorder="1" applyAlignment="1">
      <alignment horizontal="left"/>
    </xf>
    <xf numFmtId="168" fontId="45" fillId="27" borderId="1" xfId="0" applyNumberFormat="1" applyFont="1" applyFill="1" applyBorder="1" applyAlignment="1">
      <alignment horizontal="right"/>
    </xf>
    <xf numFmtId="168" fontId="45" fillId="3" borderId="1" xfId="0" applyNumberFormat="1" applyFont="1" applyFill="1" applyBorder="1" applyAlignment="1">
      <alignment horizontal="left"/>
    </xf>
    <xf numFmtId="168" fontId="47" fillId="9" borderId="19" xfId="0" applyNumberFormat="1" applyFont="1" applyFill="1" applyBorder="1" applyAlignment="1">
      <alignment horizontal="left"/>
    </xf>
    <xf numFmtId="168" fontId="38" fillId="27" borderId="1" xfId="0" applyNumberFormat="1" applyFont="1" applyFill="1" applyBorder="1" applyAlignment="1">
      <alignment horizontal="right" wrapText="1"/>
    </xf>
    <xf numFmtId="168" fontId="45" fillId="27" borderId="7" xfId="0" applyNumberFormat="1" applyFont="1" applyFill="1" applyBorder="1" applyAlignment="1">
      <alignment horizontal="right"/>
    </xf>
    <xf numFmtId="168" fontId="44" fillId="0" borderId="1" xfId="0" applyNumberFormat="1" applyFont="1" applyBorder="1" applyAlignment="1">
      <alignment vertical="center"/>
    </xf>
    <xf numFmtId="168" fontId="45" fillId="0" borderId="4" xfId="0" applyNumberFormat="1" applyFont="1" applyBorder="1" applyAlignment="1">
      <alignment horizontal="left"/>
    </xf>
    <xf numFmtId="168" fontId="41" fillId="9" borderId="9" xfId="0" applyNumberFormat="1" applyFont="1" applyFill="1" applyBorder="1" applyAlignment="1">
      <alignment horizontal="left"/>
    </xf>
    <xf numFmtId="168" fontId="43" fillId="17" borderId="30" xfId="0" applyNumberFormat="1" applyFont="1" applyFill="1" applyBorder="1" applyAlignment="1">
      <alignment horizontal="left"/>
    </xf>
    <xf numFmtId="168" fontId="38" fillId="0" borderId="1" xfId="0" applyNumberFormat="1" applyFont="1" applyBorder="1" applyAlignment="1">
      <alignment wrapText="1"/>
    </xf>
    <xf numFmtId="168" fontId="44" fillId="0" borderId="1" xfId="0" applyNumberFormat="1" applyFont="1" applyBorder="1" applyAlignment="1">
      <alignment wrapText="1"/>
    </xf>
    <xf numFmtId="168" fontId="43" fillId="6" borderId="1" xfId="0" applyNumberFormat="1" applyFont="1" applyFill="1" applyBorder="1" applyAlignment="1">
      <alignment wrapText="1"/>
    </xf>
    <xf numFmtId="168" fontId="44" fillId="0" borderId="0" xfId="0" applyNumberFormat="1" applyFont="1" applyAlignment="1">
      <alignment vertical="center"/>
    </xf>
    <xf numFmtId="172" fontId="44" fillId="0" borderId="1" xfId="0" applyNumberFormat="1" applyFont="1" applyBorder="1" applyAlignment="1">
      <alignment horizontal="right" vertical="center" wrapText="1"/>
    </xf>
    <xf numFmtId="171" fontId="44" fillId="0" borderId="2" xfId="0" applyNumberFormat="1" applyFont="1" applyBorder="1"/>
    <xf numFmtId="170" fontId="44" fillId="0" borderId="2" xfId="0" applyNumberFormat="1" applyFont="1" applyBorder="1"/>
    <xf numFmtId="167" fontId="44" fillId="0" borderId="2" xfId="0" applyNumberFormat="1" applyFont="1" applyBorder="1" applyAlignment="1">
      <alignment horizontal="left" vertical="center" wrapText="1"/>
    </xf>
    <xf numFmtId="168" fontId="44" fillId="0" borderId="1" xfId="0" applyNumberFormat="1" applyFont="1" applyBorder="1" applyAlignment="1">
      <alignment horizontal="left" vertical="center" wrapText="1"/>
    </xf>
    <xf numFmtId="0" fontId="74" fillId="5" borderId="4" xfId="0" applyFont="1" applyFill="1" applyBorder="1" applyAlignment="1">
      <alignment horizontal="right" vertical="center" wrapText="1"/>
    </xf>
    <xf numFmtId="0" fontId="74" fillId="5" borderId="4" xfId="0" applyFont="1" applyFill="1" applyBorder="1" applyAlignment="1">
      <alignment horizontal="center" vertical="center" wrapText="1"/>
    </xf>
    <xf numFmtId="0" fontId="75" fillId="5" borderId="4" xfId="0" applyFont="1" applyFill="1" applyBorder="1" applyAlignment="1">
      <alignment horizontal="right" vertical="center"/>
    </xf>
    <xf numFmtId="168" fontId="10" fillId="5" borderId="4" xfId="0" applyNumberFormat="1" applyFont="1" applyFill="1" applyBorder="1" applyAlignment="1">
      <alignment horizontal="center" vertical="center" wrapText="1"/>
    </xf>
    <xf numFmtId="0" fontId="74" fillId="5" borderId="4" xfId="0" applyFont="1" applyFill="1" applyBorder="1" applyAlignment="1">
      <alignment vertical="center" wrapText="1"/>
    </xf>
    <xf numFmtId="0" fontId="72" fillId="0" borderId="0" xfId="0" applyFont="1" applyAlignment="1">
      <alignment horizontal="left" vertical="center" wrapText="1"/>
    </xf>
    <xf numFmtId="167" fontId="72" fillId="0" borderId="1" xfId="0" applyNumberFormat="1" applyFont="1" applyBorder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38" fillId="0" borderId="10" xfId="0" applyFont="1" applyBorder="1"/>
    <xf numFmtId="0" fontId="38" fillId="0" borderId="24" xfId="0" applyFont="1" applyBorder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50" fillId="27" borderId="1" xfId="0" applyFont="1" applyFill="1" applyBorder="1" applyAlignment="1">
      <alignment vertical="center"/>
    </xf>
    <xf numFmtId="0" fontId="50" fillId="0" borderId="1" xfId="0" applyFont="1" applyBorder="1" applyAlignment="1">
      <alignment horizontal="center" vertical="center" wrapText="1"/>
    </xf>
    <xf numFmtId="0" fontId="50" fillId="0" borderId="1" xfId="0" applyFont="1" applyBorder="1" applyAlignment="1">
      <alignment horizontal="left" vertical="center" wrapText="1"/>
    </xf>
    <xf numFmtId="0" fontId="62" fillId="0" borderId="1" xfId="0" applyFont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 wrapText="1"/>
    </xf>
    <xf numFmtId="0" fontId="45" fillId="3" borderId="1" xfId="0" applyFont="1" applyFill="1" applyBorder="1" applyAlignment="1">
      <alignment vertical="center"/>
    </xf>
    <xf numFmtId="169" fontId="38" fillId="0" borderId="1" xfId="0" applyNumberFormat="1" applyFont="1" applyBorder="1" applyAlignment="1">
      <alignment horizontal="right" vertical="center"/>
    </xf>
    <xf numFmtId="0" fontId="44" fillId="3" borderId="4" xfId="0" applyFont="1" applyFill="1" applyBorder="1" applyAlignment="1">
      <alignment horizontal="center" vertical="center" wrapText="1"/>
    </xf>
    <xf numFmtId="168" fontId="44" fillId="0" borderId="2" xfId="0" applyNumberFormat="1" applyFont="1" applyBorder="1" applyAlignment="1">
      <alignment horizontal="left" vertical="center" wrapText="1"/>
    </xf>
    <xf numFmtId="168" fontId="44" fillId="0" borderId="1" xfId="0" applyNumberFormat="1" applyFont="1" applyBorder="1" applyAlignment="1">
      <alignment horizontal="left" vertical="center" wrapText="1"/>
    </xf>
    <xf numFmtId="0" fontId="45" fillId="3" borderId="1" xfId="0" applyFont="1" applyFill="1" applyBorder="1" applyAlignment="1">
      <alignment vertical="center" wrapText="1"/>
    </xf>
    <xf numFmtId="0" fontId="47" fillId="3" borderId="1" xfId="0" applyFont="1" applyFill="1" applyBorder="1" applyAlignment="1">
      <alignment horizontal="right" vertical="center"/>
    </xf>
    <xf numFmtId="0" fontId="4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69" fontId="9" fillId="0" borderId="1" xfId="0" applyNumberFormat="1" applyFont="1" applyBorder="1"/>
    <xf numFmtId="168" fontId="45" fillId="0" borderId="1" xfId="0" applyNumberFormat="1" applyFont="1" applyBorder="1" applyAlignment="1">
      <alignment horizontal="right" vertical="center"/>
    </xf>
    <xf numFmtId="168" fontId="67" fillId="0" borderId="1" xfId="0" applyNumberFormat="1" applyFont="1" applyBorder="1" applyAlignment="1">
      <alignment horizontal="right" vertical="center"/>
    </xf>
    <xf numFmtId="0" fontId="44" fillId="0" borderId="1" xfId="0" applyNumberFormat="1" applyFont="1" applyBorder="1" applyAlignment="1">
      <alignment horizontal="justify"/>
    </xf>
    <xf numFmtId="0" fontId="44" fillId="0" borderId="7" xfId="0" applyFont="1" applyBorder="1" applyAlignment="1">
      <alignment horizontal="justify"/>
    </xf>
    <xf numFmtId="0" fontId="44" fillId="0" borderId="7" xfId="0" applyFont="1" applyBorder="1"/>
    <xf numFmtId="0" fontId="47" fillId="18" borderId="1" xfId="0" applyFont="1" applyFill="1" applyBorder="1" applyAlignment="1">
      <alignment horizontal="center" vertical="center"/>
    </xf>
    <xf numFmtId="0" fontId="45" fillId="0" borderId="25" xfId="0" applyFont="1" applyBorder="1"/>
    <xf numFmtId="0" fontId="45" fillId="0" borderId="12" xfId="0" applyFont="1" applyBorder="1" applyAlignment="1">
      <alignment horizontal="center"/>
    </xf>
    <xf numFmtId="0" fontId="45" fillId="0" borderId="0" xfId="0" applyFont="1"/>
    <xf numFmtId="168" fontId="44" fillId="16" borderId="1" xfId="0" applyNumberFormat="1" applyFont="1" applyFill="1" applyBorder="1" applyAlignment="1">
      <alignment horizontal="left"/>
    </xf>
    <xf numFmtId="168" fontId="44" fillId="16" borderId="7" xfId="0" applyNumberFormat="1" applyFont="1" applyFill="1" applyBorder="1" applyAlignment="1">
      <alignment horizontal="left"/>
    </xf>
    <xf numFmtId="167" fontId="15" fillId="5" borderId="4" xfId="0" applyNumberFormat="1" applyFont="1" applyFill="1" applyBorder="1" applyAlignment="1">
      <alignment horizontal="left" vertical="center" wrapText="1"/>
    </xf>
    <xf numFmtId="0" fontId="51" fillId="0" borderId="0" xfId="0" applyFont="1" applyAlignment="1">
      <alignment vertical="center"/>
    </xf>
    <xf numFmtId="0" fontId="77" fillId="0" borderId="0" xfId="0" applyFont="1" applyAlignment="1">
      <alignment horizontal="right" vertical="center" wrapText="1"/>
    </xf>
    <xf numFmtId="0" fontId="78" fillId="0" borderId="0" xfId="0" applyFont="1" applyAlignment="1">
      <alignment horizontal="right" vertical="center" wrapText="1"/>
    </xf>
    <xf numFmtId="0" fontId="38" fillId="27" borderId="1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justify" vertical="center"/>
    </xf>
    <xf numFmtId="0" fontId="11" fillId="0" borderId="3" xfId="0" applyFont="1" applyBorder="1"/>
    <xf numFmtId="0" fontId="11" fillId="0" borderId="0" xfId="0" applyFont="1"/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wrapText="1"/>
    </xf>
    <xf numFmtId="0" fontId="13" fillId="3" borderId="6" xfId="0" applyFont="1" applyFill="1" applyBorder="1" applyAlignment="1">
      <alignment wrapText="1"/>
    </xf>
    <xf numFmtId="0" fontId="13" fillId="2" borderId="7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0" fillId="2" borderId="1" xfId="0" applyFill="1" applyBorder="1"/>
    <xf numFmtId="0" fontId="4" fillId="3" borderId="1" xfId="0" applyFont="1" applyFill="1" applyBorder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3" fillId="26" borderId="2" xfId="0" applyFont="1" applyFill="1" applyBorder="1" applyAlignment="1">
      <alignment horizontal="right"/>
    </xf>
    <xf numFmtId="0" fontId="43" fillId="26" borderId="6" xfId="0" applyFont="1" applyFill="1" applyBorder="1" applyAlignment="1">
      <alignment horizontal="right"/>
    </xf>
    <xf numFmtId="0" fontId="41" fillId="25" borderId="27" xfId="0" applyFont="1" applyFill="1" applyBorder="1" applyAlignment="1">
      <alignment horizontal="right"/>
    </xf>
    <xf numFmtId="0" fontId="47" fillId="8" borderId="24" xfId="0" applyFont="1" applyFill="1" applyBorder="1"/>
    <xf numFmtId="167" fontId="43" fillId="2" borderId="1" xfId="0" applyNumberFormat="1" applyFont="1" applyFill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/>
    </xf>
    <xf numFmtId="0" fontId="44" fillId="2" borderId="1" xfId="0" applyFont="1" applyFill="1" applyBorder="1" applyAlignment="1">
      <alignment horizontal="center"/>
    </xf>
    <xf numFmtId="0" fontId="49" fillId="20" borderId="27" xfId="0" applyFont="1" applyFill="1" applyBorder="1" applyAlignment="1">
      <alignment horizontal="right"/>
    </xf>
    <xf numFmtId="0" fontId="50" fillId="10" borderId="24" xfId="0" applyFont="1" applyFill="1" applyBorder="1" applyAlignment="1">
      <alignment horizontal="right"/>
    </xf>
    <xf numFmtId="0" fontId="45" fillId="0" borderId="20" xfId="0" applyFont="1" applyBorder="1" applyAlignment="1">
      <alignment horizontal="left"/>
    </xf>
    <xf numFmtId="0" fontId="41" fillId="13" borderId="1" xfId="0" applyFont="1" applyFill="1" applyBorder="1" applyAlignment="1">
      <alignment horizontal="center" vertical="center"/>
    </xf>
    <xf numFmtId="0" fontId="41" fillId="13" borderId="1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3" fillId="14" borderId="21" xfId="0" applyFont="1" applyFill="1" applyBorder="1" applyAlignment="1">
      <alignment horizontal="center" vertical="center" wrapText="1"/>
    </xf>
    <xf numFmtId="0" fontId="43" fillId="14" borderId="9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43" fillId="14" borderId="1" xfId="0" applyFont="1" applyFill="1" applyBorder="1" applyAlignment="1">
      <alignment horizontal="center" vertical="center"/>
    </xf>
    <xf numFmtId="0" fontId="43" fillId="14" borderId="7" xfId="0" applyFont="1" applyFill="1" applyBorder="1" applyAlignment="1">
      <alignment horizontal="center" vertical="center"/>
    </xf>
    <xf numFmtId="167" fontId="41" fillId="13" borderId="2" xfId="0" applyNumberFormat="1" applyFont="1" applyFill="1" applyBorder="1" applyAlignment="1">
      <alignment horizontal="center"/>
    </xf>
    <xf numFmtId="167" fontId="41" fillId="13" borderId="5" xfId="0" applyNumberFormat="1" applyFont="1" applyFill="1" applyBorder="1" applyAlignment="1">
      <alignment horizontal="center"/>
    </xf>
    <xf numFmtId="167" fontId="41" fillId="13" borderId="6" xfId="0" applyNumberFormat="1" applyFont="1" applyFill="1" applyBorder="1" applyAlignment="1">
      <alignment horizontal="center"/>
    </xf>
    <xf numFmtId="0" fontId="49" fillId="20" borderId="1" xfId="0" applyFont="1" applyFill="1" applyBorder="1" applyAlignment="1">
      <alignment horizontal="right"/>
    </xf>
    <xf numFmtId="0" fontId="50" fillId="10" borderId="1" xfId="0" applyFont="1" applyFill="1" applyBorder="1" applyAlignment="1">
      <alignment horizontal="right"/>
    </xf>
    <xf numFmtId="0" fontId="51" fillId="0" borderId="0" xfId="0" applyFont="1" applyAlignment="1">
      <alignment horizontal="justify"/>
    </xf>
    <xf numFmtId="0" fontId="38" fillId="2" borderId="7" xfId="0" applyFont="1" applyFill="1" applyBorder="1" applyAlignment="1">
      <alignment horizontal="center"/>
    </xf>
    <xf numFmtId="0" fontId="38" fillId="2" borderId="4" xfId="0" applyFont="1" applyFill="1" applyBorder="1" applyAlignment="1">
      <alignment horizontal="center"/>
    </xf>
    <xf numFmtId="0" fontId="59" fillId="2" borderId="7" xfId="0" applyFont="1" applyFill="1" applyBorder="1" applyAlignment="1">
      <alignment horizontal="center" vertical="center"/>
    </xf>
    <xf numFmtId="0" fontId="59" fillId="2" borderId="4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0" fontId="43" fillId="2" borderId="4" xfId="0" applyFont="1" applyFill="1" applyBorder="1" applyAlignment="1">
      <alignment horizontal="center" vertical="center"/>
    </xf>
    <xf numFmtId="0" fontId="43" fillId="14" borderId="8" xfId="0" applyFont="1" applyFill="1" applyBorder="1" applyAlignment="1">
      <alignment horizontal="center" vertical="center"/>
    </xf>
    <xf numFmtId="0" fontId="43" fillId="14" borderId="4" xfId="0" applyFont="1" applyFill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39" fillId="0" borderId="17" xfId="0" applyFont="1" applyBorder="1" applyAlignment="1">
      <alignment horizontal="left"/>
    </xf>
    <xf numFmtId="0" fontId="39" fillId="0" borderId="0" xfId="0" applyFont="1" applyBorder="1" applyAlignment="1">
      <alignment horizontal="left"/>
    </xf>
    <xf numFmtId="0" fontId="41" fillId="13" borderId="18" xfId="0" applyFont="1" applyFill="1" applyBorder="1" applyAlignment="1">
      <alignment horizontal="center" vertical="center"/>
    </xf>
    <xf numFmtId="0" fontId="41" fillId="13" borderId="22" xfId="0" applyFont="1" applyFill="1" applyBorder="1" applyAlignment="1">
      <alignment horizontal="center" vertical="center"/>
    </xf>
    <xf numFmtId="0" fontId="41" fillId="13" borderId="19" xfId="0" applyFont="1" applyFill="1" applyBorder="1" applyAlignment="1">
      <alignment horizontal="center" vertical="center" wrapText="1"/>
    </xf>
    <xf numFmtId="0" fontId="41" fillId="13" borderId="23" xfId="0" applyFont="1" applyFill="1" applyBorder="1" applyAlignment="1">
      <alignment horizontal="center" vertical="center" wrapText="1"/>
    </xf>
    <xf numFmtId="0" fontId="41" fillId="13" borderId="7" xfId="0" applyFont="1" applyFill="1" applyBorder="1" applyAlignment="1">
      <alignment horizontal="center" vertical="center"/>
    </xf>
    <xf numFmtId="0" fontId="41" fillId="13" borderId="4" xfId="0" applyFont="1" applyFill="1" applyBorder="1" applyAlignment="1">
      <alignment horizontal="center" vertical="center"/>
    </xf>
    <xf numFmtId="0" fontId="45" fillId="0" borderId="7" xfId="0" applyFont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5" fillId="0" borderId="7" xfId="0" applyFont="1" applyBorder="1" applyAlignment="1">
      <alignment horizontal="center"/>
    </xf>
    <xf numFmtId="0" fontId="47" fillId="18" borderId="6" xfId="0" applyFont="1" applyFill="1" applyBorder="1" applyAlignment="1">
      <alignment horizontal="center" vertical="center" wrapText="1"/>
    </xf>
    <xf numFmtId="0" fontId="45" fillId="16" borderId="6" xfId="0" applyFont="1" applyFill="1" applyBorder="1" applyAlignment="1">
      <alignment wrapText="1"/>
    </xf>
  </cellXfs>
  <cellStyles count="7">
    <cellStyle name="Comma" xfId="2" builtinId="3"/>
    <cellStyle name="Hyperlink" xfId="1" builtinId="8"/>
    <cellStyle name="Normal" xfId="0" builtinId="0"/>
    <cellStyle name="Normal 2" xfId="3" xr:uid="{91FD1ED5-8167-4007-812A-01F4AFA1CC73}"/>
    <cellStyle name="Normal 2 2" xfId="5" xr:uid="{91FD1ED5-8167-4007-812A-01F4AFA1CC73}"/>
    <cellStyle name="Normal 3" xfId="4" xr:uid="{78A4F00B-F2BE-42BA-A640-AF4F3E92E73F}"/>
    <cellStyle name="Normal 3 2" xfId="6" xr:uid="{78A4F00B-F2BE-42BA-A640-AF4F3E92E73F}"/>
  </cellStyles>
  <dxfs count="0"/>
  <tableStyles count="0" defaultTableStyle="TableStyleMedium2" defaultPivotStyle="PivotStyleLight16"/>
  <colors>
    <mruColors>
      <color rgb="FF33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"/>
  <sheetViews>
    <sheetView zoomScale="115" zoomScaleNormal="115" zoomScalePageLayoutView="98" workbookViewId="0">
      <selection activeCell="G36" sqref="G36"/>
    </sheetView>
  </sheetViews>
  <sheetFormatPr defaultColWidth="8.88671875" defaultRowHeight="13.8" x14ac:dyDescent="0.3"/>
  <cols>
    <col min="1" max="1" width="50.88671875" style="8" customWidth="1"/>
    <col min="2" max="2" width="17.44140625" style="8" customWidth="1"/>
    <col min="3" max="4" width="16.44140625" style="8" customWidth="1"/>
    <col min="5" max="5" width="16.5546875" style="8" customWidth="1"/>
    <col min="6" max="6" width="17" style="8" customWidth="1"/>
    <col min="7" max="7" width="18.44140625" style="8" customWidth="1"/>
    <col min="8" max="8" width="15.44140625" style="8" customWidth="1"/>
    <col min="9" max="9" width="16.44140625" style="8" customWidth="1"/>
    <col min="10" max="10" width="17.44140625" style="9" customWidth="1"/>
    <col min="11" max="11" width="14.44140625" style="8" customWidth="1"/>
    <col min="12" max="12" width="16" style="9" customWidth="1"/>
    <col min="13" max="13" width="15.109375" style="8" customWidth="1"/>
    <col min="14" max="14" width="17.5546875" style="35" customWidth="1"/>
    <col min="15" max="15" width="18.109375" style="35" customWidth="1"/>
    <col min="16" max="16384" width="8.88671875" style="35"/>
  </cols>
  <sheetData>
    <row r="1" spans="1:15" ht="28.8" x14ac:dyDescent="0.55000000000000004">
      <c r="A1" s="165" t="s">
        <v>49</v>
      </c>
    </row>
    <row r="2" spans="1:15" x14ac:dyDescent="0.3">
      <c r="A2" s="34" t="s">
        <v>18</v>
      </c>
      <c r="B2" s="7"/>
      <c r="C2" s="7"/>
      <c r="D2" s="7"/>
      <c r="E2" s="7"/>
      <c r="F2" s="7"/>
    </row>
    <row r="3" spans="1:15" x14ac:dyDescent="0.3">
      <c r="F3" s="10"/>
    </row>
    <row r="4" spans="1:15" x14ac:dyDescent="0.3">
      <c r="A4" s="11" t="s">
        <v>19</v>
      </c>
      <c r="B4" s="12"/>
      <c r="G4" s="10"/>
      <c r="H4" s="13"/>
    </row>
    <row r="5" spans="1:15" s="36" customFormat="1" x14ac:dyDescent="0.3">
      <c r="A5" s="14" t="s">
        <v>20</v>
      </c>
      <c r="B5" s="651" t="s">
        <v>2</v>
      </c>
      <c r="C5" s="652"/>
      <c r="D5" s="653"/>
      <c r="E5" s="12"/>
      <c r="F5" s="12"/>
      <c r="G5" s="12"/>
      <c r="H5" s="10"/>
      <c r="I5" s="12"/>
      <c r="J5" s="15"/>
      <c r="K5" s="12"/>
      <c r="L5" s="15"/>
      <c r="M5" s="12"/>
    </row>
    <row r="6" spans="1:15" x14ac:dyDescent="0.3">
      <c r="A6" s="16"/>
      <c r="B6" s="17"/>
    </row>
    <row r="7" spans="1:15" s="37" customFormat="1" x14ac:dyDescent="0.3">
      <c r="A7" s="18"/>
      <c r="B7" s="19" t="s">
        <v>54</v>
      </c>
      <c r="C7" s="19" t="s">
        <v>60</v>
      </c>
      <c r="D7" s="19" t="s">
        <v>41</v>
      </c>
      <c r="E7" s="19" t="s">
        <v>42</v>
      </c>
      <c r="F7" s="19" t="s">
        <v>48</v>
      </c>
      <c r="G7" s="19" t="s">
        <v>61</v>
      </c>
      <c r="H7" s="19" t="s">
        <v>62</v>
      </c>
      <c r="I7" s="19" t="s">
        <v>63</v>
      </c>
      <c r="J7" s="20"/>
    </row>
    <row r="8" spans="1:15" s="36" customFormat="1" x14ac:dyDescent="0.3">
      <c r="A8" s="21" t="s">
        <v>21</v>
      </c>
      <c r="B8" s="27"/>
      <c r="C8" s="26"/>
      <c r="D8" s="26"/>
      <c r="E8" s="26"/>
      <c r="F8" s="26"/>
      <c r="G8" s="26"/>
      <c r="H8" s="156"/>
      <c r="I8" s="156"/>
      <c r="J8" s="12"/>
    </row>
    <row r="9" spans="1:15" s="36" customFormat="1" x14ac:dyDescent="0.3">
      <c r="A9" s="22" t="s">
        <v>22</v>
      </c>
      <c r="B9" s="26"/>
      <c r="C9" s="26"/>
      <c r="D9" s="26"/>
      <c r="E9" s="26"/>
      <c r="F9" s="26"/>
      <c r="G9" s="26"/>
      <c r="H9" s="156"/>
      <c r="I9" s="156"/>
      <c r="J9" s="12"/>
    </row>
    <row r="10" spans="1:15" x14ac:dyDescent="0.3">
      <c r="A10" s="21" t="s">
        <v>23</v>
      </c>
      <c r="B10" s="30" t="e">
        <f t="shared" ref="B10:H10" si="0">B9/B8</f>
        <v>#DIV/0!</v>
      </c>
      <c r="C10" s="30" t="e">
        <f>C9/C8</f>
        <v>#DIV/0!</v>
      </c>
      <c r="D10" s="30" t="e">
        <f t="shared" si="0"/>
        <v>#DIV/0!</v>
      </c>
      <c r="E10" s="30" t="e">
        <f t="shared" si="0"/>
        <v>#DIV/0!</v>
      </c>
      <c r="F10" s="30" t="e">
        <f t="shared" si="0"/>
        <v>#DIV/0!</v>
      </c>
      <c r="G10" s="30" t="e">
        <f t="shared" si="0"/>
        <v>#DIV/0!</v>
      </c>
      <c r="H10" s="157" t="e">
        <f t="shared" si="0"/>
        <v>#DIV/0!</v>
      </c>
      <c r="I10" s="157" t="e">
        <f>I9/I8</f>
        <v>#DIV/0!</v>
      </c>
      <c r="J10" s="8"/>
      <c r="K10" s="35"/>
      <c r="L10" s="35"/>
      <c r="M10" s="35"/>
    </row>
    <row r="13" spans="1:15" x14ac:dyDescent="0.3">
      <c r="A13" s="648" t="s">
        <v>24</v>
      </c>
      <c r="B13" s="649"/>
      <c r="C13" s="649"/>
      <c r="D13" s="649"/>
      <c r="E13" s="649"/>
      <c r="F13" s="649"/>
      <c r="G13" s="649"/>
      <c r="H13" s="650"/>
    </row>
    <row r="14" spans="1:15" s="37" customFormat="1" ht="23.25" customHeight="1" x14ac:dyDescent="0.3">
      <c r="A14" s="654" t="s">
        <v>25</v>
      </c>
      <c r="B14" s="646" t="s">
        <v>54</v>
      </c>
      <c r="C14" s="647"/>
      <c r="D14" s="646" t="s">
        <v>60</v>
      </c>
      <c r="E14" s="647"/>
      <c r="F14" s="646" t="s">
        <v>41</v>
      </c>
      <c r="G14" s="647"/>
      <c r="H14" s="646" t="s">
        <v>42</v>
      </c>
      <c r="I14" s="647"/>
      <c r="J14" s="646" t="s">
        <v>48</v>
      </c>
      <c r="K14" s="647"/>
      <c r="L14" s="646" t="s">
        <v>61</v>
      </c>
      <c r="M14" s="647"/>
      <c r="N14" s="646" t="s">
        <v>62</v>
      </c>
      <c r="O14" s="647"/>
    </row>
    <row r="15" spans="1:15" s="37" customFormat="1" ht="24.75" customHeight="1" x14ac:dyDescent="0.3">
      <c r="A15" s="655"/>
      <c r="B15" s="23" t="s">
        <v>26</v>
      </c>
      <c r="C15" s="23" t="s">
        <v>27</v>
      </c>
      <c r="D15" s="23" t="s">
        <v>26</v>
      </c>
      <c r="E15" s="23" t="s">
        <v>27</v>
      </c>
      <c r="F15" s="23" t="s">
        <v>26</v>
      </c>
      <c r="G15" s="23" t="s">
        <v>27</v>
      </c>
      <c r="H15" s="23" t="s">
        <v>26</v>
      </c>
      <c r="I15" s="23" t="s">
        <v>27</v>
      </c>
      <c r="J15" s="24" t="s">
        <v>26</v>
      </c>
      <c r="K15" s="23" t="s">
        <v>27</v>
      </c>
      <c r="L15" s="24" t="s">
        <v>26</v>
      </c>
      <c r="M15" s="23" t="s">
        <v>27</v>
      </c>
      <c r="N15" s="151" t="s">
        <v>26</v>
      </c>
      <c r="O15" s="152" t="s">
        <v>27</v>
      </c>
    </row>
    <row r="16" spans="1:15" x14ac:dyDescent="0.3">
      <c r="A16" s="21" t="s">
        <v>12</v>
      </c>
      <c r="B16" s="40"/>
      <c r="C16" s="41"/>
      <c r="D16" s="40"/>
      <c r="E16" s="41"/>
      <c r="F16" s="42"/>
      <c r="G16" s="41"/>
      <c r="H16" s="42"/>
      <c r="I16" s="41"/>
      <c r="J16" s="42"/>
      <c r="K16" s="41"/>
      <c r="L16" s="42"/>
      <c r="M16" s="41"/>
      <c r="N16" s="153"/>
      <c r="O16" s="154"/>
    </row>
    <row r="17" spans="1:15" x14ac:dyDescent="0.3">
      <c r="A17" s="21" t="s">
        <v>13</v>
      </c>
      <c r="B17" s="40"/>
      <c r="C17" s="41"/>
      <c r="D17" s="40"/>
      <c r="E17" s="41"/>
      <c r="F17" s="42"/>
      <c r="G17" s="41"/>
      <c r="H17" s="42"/>
      <c r="I17" s="41"/>
      <c r="J17" s="42"/>
      <c r="K17" s="41"/>
      <c r="L17" s="42"/>
      <c r="M17" s="41"/>
      <c r="N17" s="153"/>
      <c r="O17" s="154"/>
    </row>
    <row r="18" spans="1:15" x14ac:dyDescent="0.3">
      <c r="A18" s="21" t="s">
        <v>14</v>
      </c>
      <c r="B18" s="40"/>
      <c r="C18" s="41"/>
      <c r="D18" s="40"/>
      <c r="E18" s="41"/>
      <c r="F18" s="42"/>
      <c r="G18" s="41"/>
      <c r="H18" s="42"/>
      <c r="I18" s="41"/>
      <c r="J18" s="42"/>
      <c r="K18" s="41"/>
      <c r="L18" s="42"/>
      <c r="M18" s="41"/>
      <c r="N18" s="153"/>
      <c r="O18" s="154"/>
    </row>
    <row r="19" spans="1:15" ht="15" customHeight="1" x14ac:dyDescent="0.3">
      <c r="A19" s="21" t="s">
        <v>15</v>
      </c>
      <c r="B19" s="40"/>
      <c r="C19" s="41"/>
      <c r="D19" s="40"/>
      <c r="E19" s="41"/>
      <c r="F19" s="42"/>
      <c r="G19" s="41"/>
      <c r="H19" s="42"/>
      <c r="I19" s="41"/>
      <c r="J19" s="42"/>
      <c r="K19" s="41"/>
      <c r="L19" s="42"/>
      <c r="M19" s="41"/>
      <c r="N19" s="153"/>
      <c r="O19" s="154"/>
    </row>
    <row r="20" spans="1:15" ht="14.25" customHeight="1" x14ac:dyDescent="0.3">
      <c r="A20" s="21" t="s">
        <v>28</v>
      </c>
      <c r="B20" s="40"/>
      <c r="C20" s="41"/>
      <c r="D20" s="40"/>
      <c r="E20" s="41"/>
      <c r="F20" s="42"/>
      <c r="G20" s="41"/>
      <c r="H20" s="42"/>
      <c r="I20" s="41"/>
      <c r="J20" s="42"/>
      <c r="K20" s="41"/>
      <c r="L20" s="42"/>
      <c r="M20" s="41"/>
      <c r="N20" s="153"/>
      <c r="O20" s="154"/>
    </row>
    <row r="21" spans="1:15" ht="12.75" customHeight="1" x14ac:dyDescent="0.3">
      <c r="A21" s="21" t="s">
        <v>17</v>
      </c>
      <c r="B21" s="40"/>
      <c r="C21" s="41"/>
      <c r="D21" s="40"/>
      <c r="E21" s="41"/>
      <c r="F21" s="42"/>
      <c r="G21" s="41"/>
      <c r="H21" s="42"/>
      <c r="I21" s="41"/>
      <c r="J21" s="42"/>
      <c r="K21" s="41"/>
      <c r="L21" s="42"/>
      <c r="M21" s="41"/>
      <c r="N21" s="153"/>
      <c r="O21" s="154"/>
    </row>
    <row r="22" spans="1:15" s="37" customFormat="1" ht="14.4" x14ac:dyDescent="0.3">
      <c r="A22" s="31" t="s">
        <v>29</v>
      </c>
      <c r="B22" s="43"/>
      <c r="C22" s="44"/>
      <c r="D22" s="43"/>
      <c r="E22" s="44"/>
      <c r="F22" s="43"/>
      <c r="G22" s="44"/>
      <c r="H22" s="43"/>
      <c r="I22" s="44"/>
      <c r="J22" s="45"/>
      <c r="K22" s="44"/>
      <c r="L22" s="45"/>
      <c r="M22" s="44"/>
      <c r="N22" s="155"/>
      <c r="O22" s="154"/>
    </row>
    <row r="25" spans="1:15" x14ac:dyDescent="0.3">
      <c r="A25" s="8" t="s">
        <v>30</v>
      </c>
    </row>
    <row r="26" spans="1:15" x14ac:dyDescent="0.3">
      <c r="C26" s="25"/>
    </row>
    <row r="29" spans="1:15" x14ac:dyDescent="0.3">
      <c r="B29" s="38"/>
      <c r="C29" s="39"/>
    </row>
    <row r="30" spans="1:15" x14ac:dyDescent="0.3">
      <c r="C30" s="39"/>
    </row>
  </sheetData>
  <sheetProtection algorithmName="SHA-512" hashValue="GYvP6j6wiAgjMGzJOFzbt7dKEAqdzmidOjrSvJZdxsSwdQjlYxit9UcmExzarwA4zdyeKMfqIJsC83ERIHC/tA==" saltValue="NSwdydn73XGbPYecfkOPbQ==" spinCount="100000" sheet="1" objects="1" scenarios="1"/>
  <protectedRanges>
    <protectedRange sqref="B5" name="savivaldybės pav"/>
    <protectedRange sqref="B8:G9" name="bendras biudzetas"/>
    <protectedRange sqref="I8:I9" name="bendras biudzetas_1"/>
    <protectedRange sqref="H8:H9" name="bendras biudzetas_3"/>
  </protectedRanges>
  <mergeCells count="10">
    <mergeCell ref="N14:O14"/>
    <mergeCell ref="J14:K14"/>
    <mergeCell ref="L14:M14"/>
    <mergeCell ref="A13:H13"/>
    <mergeCell ref="B5:D5"/>
    <mergeCell ref="D14:E14"/>
    <mergeCell ref="B14:C14"/>
    <mergeCell ref="A14:A15"/>
    <mergeCell ref="F14:G14"/>
    <mergeCell ref="H14:I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8"/>
  <sheetViews>
    <sheetView zoomScale="130" zoomScaleNormal="130" workbookViewId="0">
      <selection activeCell="C3" sqref="C3:K3"/>
    </sheetView>
  </sheetViews>
  <sheetFormatPr defaultColWidth="8.88671875" defaultRowHeight="14.4" x14ac:dyDescent="0.3"/>
  <cols>
    <col min="1" max="1" width="6.44140625" customWidth="1"/>
    <col min="2" max="2" width="47.44140625" customWidth="1"/>
    <col min="3" max="3" width="17.109375" customWidth="1"/>
    <col min="4" max="9" width="14.5546875" customWidth="1"/>
    <col min="10" max="10" width="16.44140625" style="4" customWidth="1"/>
    <col min="11" max="12" width="15.44140625" customWidth="1"/>
    <col min="13" max="13" width="17.88671875" style="4" customWidth="1"/>
    <col min="14" max="17" width="13.44140625" customWidth="1"/>
    <col min="18" max="18" width="17.44140625" style="4" customWidth="1"/>
    <col min="19" max="19" width="14.88671875" customWidth="1"/>
    <col min="20" max="20" width="35.44140625" style="29" customWidth="1"/>
  </cols>
  <sheetData>
    <row r="1" spans="1:20" ht="18" x14ac:dyDescent="0.35">
      <c r="A1" s="3" t="s">
        <v>0</v>
      </c>
      <c r="B1" s="2"/>
      <c r="C1" s="2"/>
      <c r="D1" s="2"/>
      <c r="E1" s="2"/>
      <c r="F1" s="2"/>
      <c r="G1" s="2"/>
      <c r="H1" s="2"/>
      <c r="I1" s="2"/>
      <c r="J1" s="5"/>
      <c r="K1" s="2"/>
      <c r="L1" s="2"/>
      <c r="M1" s="5"/>
      <c r="N1" s="2"/>
      <c r="O1" s="2"/>
      <c r="P1" s="2"/>
      <c r="Q1" s="2"/>
      <c r="R1" s="5"/>
      <c r="S1" s="2"/>
      <c r="T1" s="28"/>
    </row>
    <row r="2" spans="1:20" ht="18" x14ac:dyDescent="0.35">
      <c r="A2" s="1"/>
      <c r="B2" s="179" t="s">
        <v>49</v>
      </c>
    </row>
    <row r="3" spans="1:20" x14ac:dyDescent="0.3">
      <c r="A3" s="664" t="s">
        <v>1</v>
      </c>
      <c r="B3" s="665"/>
      <c r="C3" s="666" t="s">
        <v>77</v>
      </c>
      <c r="D3" s="666"/>
      <c r="E3" s="666"/>
      <c r="F3" s="666"/>
      <c r="G3" s="666"/>
      <c r="H3" s="666"/>
      <c r="I3" s="666"/>
      <c r="J3" s="666"/>
      <c r="K3" s="666"/>
    </row>
    <row r="6" spans="1:20" x14ac:dyDescent="0.3">
      <c r="A6" s="46" t="s">
        <v>65</v>
      </c>
      <c r="B6" s="2"/>
      <c r="C6" s="2"/>
      <c r="D6" s="2"/>
      <c r="E6" s="2"/>
      <c r="F6" s="2"/>
      <c r="G6" s="2"/>
      <c r="H6" s="2"/>
      <c r="I6" s="2"/>
      <c r="J6" s="5"/>
      <c r="K6" s="2"/>
      <c r="L6" s="2"/>
      <c r="M6" s="5"/>
      <c r="N6" s="2"/>
      <c r="O6" s="2"/>
      <c r="P6" s="2"/>
      <c r="Q6" s="2"/>
      <c r="R6" s="5"/>
      <c r="S6" s="2"/>
      <c r="T6" s="47"/>
    </row>
    <row r="7" spans="1:20" ht="14.55" customHeight="1" x14ac:dyDescent="0.3">
      <c r="A7" s="667" t="s">
        <v>3</v>
      </c>
      <c r="B7" s="667" t="s">
        <v>4</v>
      </c>
      <c r="C7" s="667" t="s">
        <v>76</v>
      </c>
      <c r="D7" s="658" t="s">
        <v>64</v>
      </c>
      <c r="E7" s="659"/>
      <c r="F7" s="659"/>
      <c r="G7" s="659"/>
      <c r="H7" s="659"/>
      <c r="I7" s="659"/>
      <c r="J7" s="660"/>
      <c r="K7" s="667" t="s">
        <v>5</v>
      </c>
      <c r="L7" s="658" t="s">
        <v>68</v>
      </c>
      <c r="M7" s="659"/>
      <c r="N7" s="659"/>
      <c r="O7" s="659"/>
      <c r="P7" s="659"/>
      <c r="Q7" s="659"/>
      <c r="R7" s="660"/>
      <c r="S7" s="656" t="s">
        <v>6</v>
      </c>
      <c r="T7" s="656" t="s">
        <v>7</v>
      </c>
    </row>
    <row r="8" spans="1:20" ht="14.55" customHeight="1" x14ac:dyDescent="0.3">
      <c r="A8" s="668"/>
      <c r="B8" s="668"/>
      <c r="C8" s="668"/>
      <c r="D8" s="661"/>
      <c r="E8" s="662"/>
      <c r="F8" s="662"/>
      <c r="G8" s="662"/>
      <c r="H8" s="662"/>
      <c r="I8" s="662"/>
      <c r="J8" s="663"/>
      <c r="K8" s="668"/>
      <c r="L8" s="661"/>
      <c r="M8" s="662"/>
      <c r="N8" s="662"/>
      <c r="O8" s="662"/>
      <c r="P8" s="662"/>
      <c r="Q8" s="662"/>
      <c r="R8" s="663"/>
      <c r="S8" s="657"/>
      <c r="T8" s="656"/>
    </row>
    <row r="9" spans="1:20" ht="43.2" x14ac:dyDescent="0.3">
      <c r="A9" s="669"/>
      <c r="B9" s="669"/>
      <c r="C9" s="669"/>
      <c r="D9" s="33" t="s">
        <v>8</v>
      </c>
      <c r="E9" s="33" t="s">
        <v>66</v>
      </c>
      <c r="F9" s="33" t="s">
        <v>8</v>
      </c>
      <c r="G9" s="33" t="s">
        <v>69</v>
      </c>
      <c r="H9" s="33" t="s">
        <v>8</v>
      </c>
      <c r="I9" s="6" t="s">
        <v>67</v>
      </c>
      <c r="J9" s="6" t="s">
        <v>72</v>
      </c>
      <c r="K9" s="669"/>
      <c r="L9" s="33" t="s">
        <v>9</v>
      </c>
      <c r="M9" s="33" t="s">
        <v>69</v>
      </c>
      <c r="N9" s="33" t="s">
        <v>10</v>
      </c>
      <c r="O9" s="6" t="s">
        <v>67</v>
      </c>
      <c r="P9" s="33" t="s">
        <v>10</v>
      </c>
      <c r="Q9" s="6" t="s">
        <v>70</v>
      </c>
      <c r="R9" s="6" t="s">
        <v>72</v>
      </c>
      <c r="S9" s="657"/>
      <c r="T9" s="656"/>
    </row>
    <row r="10" spans="1:20" x14ac:dyDescent="0.3">
      <c r="A10" s="32">
        <v>1</v>
      </c>
      <c r="B10" s="32" t="s">
        <v>12</v>
      </c>
      <c r="C10" s="49">
        <f t="shared" ref="C10:C11" si="0">E10+G10+I10+M10+O10+Q10</f>
        <v>0</v>
      </c>
      <c r="D10" s="48"/>
      <c r="E10" s="176"/>
      <c r="F10" s="48"/>
      <c r="G10" s="176"/>
      <c r="H10" s="48"/>
      <c r="I10" s="176"/>
      <c r="J10" s="178">
        <f>E10+G10+I10</f>
        <v>0</v>
      </c>
      <c r="K10" s="54" t="e">
        <f>J10/C10</f>
        <v>#DIV/0!</v>
      </c>
      <c r="L10" s="48"/>
      <c r="M10" s="176"/>
      <c r="N10" s="48"/>
      <c r="O10" s="176"/>
      <c r="P10" s="48"/>
      <c r="Q10" s="176"/>
      <c r="R10" s="178">
        <f>M10+O10+Q10</f>
        <v>0</v>
      </c>
      <c r="S10" s="54" t="e">
        <f>R10/C10</f>
        <v>#DIV/0!</v>
      </c>
      <c r="T10" s="50"/>
    </row>
    <row r="11" spans="1:20" x14ac:dyDescent="0.3">
      <c r="A11" s="32">
        <v>2</v>
      </c>
      <c r="B11" s="32" t="s">
        <v>13</v>
      </c>
      <c r="C11" s="49">
        <f t="shared" si="0"/>
        <v>0</v>
      </c>
      <c r="D11" s="48"/>
      <c r="E11" s="176"/>
      <c r="F11" s="48"/>
      <c r="G11" s="176"/>
      <c r="H11" s="48"/>
      <c r="I11" s="176"/>
      <c r="J11" s="178">
        <f t="shared" ref="J11:J13" si="1">E11+G11+I11</f>
        <v>0</v>
      </c>
      <c r="K11" s="54" t="e">
        <f t="shared" ref="K11:K13" si="2">J11/C11</f>
        <v>#DIV/0!</v>
      </c>
      <c r="L11" s="56"/>
      <c r="M11" s="176"/>
      <c r="N11" s="48"/>
      <c r="O11" s="176"/>
      <c r="P11" s="48"/>
      <c r="Q11" s="176"/>
      <c r="R11" s="178">
        <f t="shared" ref="R11:R13" si="3">M11+O11+Q11</f>
        <v>0</v>
      </c>
      <c r="S11" s="54" t="e">
        <f t="shared" ref="S11:S13" si="4">R11/C11</f>
        <v>#DIV/0!</v>
      </c>
      <c r="T11" s="50"/>
    </row>
    <row r="12" spans="1:20" x14ac:dyDescent="0.3">
      <c r="A12" s="32">
        <v>3</v>
      </c>
      <c r="B12" s="32" t="s">
        <v>14</v>
      </c>
      <c r="C12" s="49">
        <f>E12+G12+I12+M12+O12+Q12</f>
        <v>0</v>
      </c>
      <c r="D12" s="48"/>
      <c r="E12" s="176"/>
      <c r="F12" s="48"/>
      <c r="G12" s="176"/>
      <c r="H12" s="48"/>
      <c r="I12" s="176"/>
      <c r="J12" s="178">
        <f t="shared" si="1"/>
        <v>0</v>
      </c>
      <c r="K12" s="54" t="e">
        <f t="shared" si="2"/>
        <v>#DIV/0!</v>
      </c>
      <c r="L12" s="48"/>
      <c r="M12" s="176"/>
      <c r="N12" s="48"/>
      <c r="O12" s="176"/>
      <c r="P12" s="48"/>
      <c r="Q12" s="176"/>
      <c r="R12" s="178">
        <f t="shared" si="3"/>
        <v>0</v>
      </c>
      <c r="S12" s="54" t="e">
        <f t="shared" si="4"/>
        <v>#DIV/0!</v>
      </c>
      <c r="T12" s="50"/>
    </row>
    <row r="13" spans="1:20" x14ac:dyDescent="0.3">
      <c r="A13" s="32">
        <v>4</v>
      </c>
      <c r="B13" s="32" t="s">
        <v>16</v>
      </c>
      <c r="C13" s="49">
        <f>E13+G13+I13+M13+O13+Q13</f>
        <v>0</v>
      </c>
      <c r="D13" s="48"/>
      <c r="E13" s="176"/>
      <c r="F13" s="48"/>
      <c r="G13" s="176"/>
      <c r="H13" s="48"/>
      <c r="I13" s="176"/>
      <c r="J13" s="178">
        <f t="shared" si="1"/>
        <v>0</v>
      </c>
      <c r="K13" s="54" t="e">
        <f t="shared" si="2"/>
        <v>#DIV/0!</v>
      </c>
      <c r="L13" s="48"/>
      <c r="M13" s="176"/>
      <c r="N13" s="48"/>
      <c r="O13" s="176"/>
      <c r="P13" s="48"/>
      <c r="Q13" s="176"/>
      <c r="R13" s="178">
        <f t="shared" si="3"/>
        <v>0</v>
      </c>
      <c r="S13" s="54" t="e">
        <f t="shared" si="4"/>
        <v>#DIV/0!</v>
      </c>
      <c r="T13" s="50"/>
    </row>
    <row r="14" spans="1:20" x14ac:dyDescent="0.3">
      <c r="A14" s="51"/>
      <c r="B14" s="51" t="s">
        <v>11</v>
      </c>
      <c r="C14" s="55">
        <f>SUM(C10:C13)</f>
        <v>0</v>
      </c>
      <c r="D14" s="51">
        <f>SUM(D10:D13)</f>
        <v>0</v>
      </c>
      <c r="E14" s="177">
        <f t="shared" ref="E14:H14" si="5">SUM(E10:E13)</f>
        <v>0</v>
      </c>
      <c r="F14" s="51">
        <f t="shared" si="5"/>
        <v>0</v>
      </c>
      <c r="G14" s="177">
        <f t="shared" si="5"/>
        <v>0</v>
      </c>
      <c r="H14" s="51">
        <f t="shared" si="5"/>
        <v>0</v>
      </c>
      <c r="I14" s="51"/>
      <c r="J14" s="177">
        <f>SUM(I10:I13)</f>
        <v>0</v>
      </c>
      <c r="K14" s="52" t="e">
        <f>SUM(K10:K13)/4</f>
        <v>#DIV/0!</v>
      </c>
      <c r="L14" s="51">
        <f t="shared" ref="L14" si="6">SUM(L10:L13)</f>
        <v>0</v>
      </c>
      <c r="M14" s="177">
        <f t="shared" ref="M14" si="7">SUM(M10:M13)</f>
        <v>0</v>
      </c>
      <c r="N14" s="51">
        <f t="shared" ref="N14" si="8">SUM(N10:N13)</f>
        <v>0</v>
      </c>
      <c r="O14" s="177">
        <f t="shared" ref="O14" si="9">SUM(O10:O13)</f>
        <v>0</v>
      </c>
      <c r="P14" s="51">
        <f t="shared" ref="P14" si="10">SUM(P10:P13)</f>
        <v>0</v>
      </c>
      <c r="Q14" s="51"/>
      <c r="R14" s="177">
        <f t="shared" ref="R14" si="11">SUM(R10:R13)</f>
        <v>0</v>
      </c>
      <c r="S14" s="52" t="e">
        <f>SUM(S10:S13)/4</f>
        <v>#DIV/0!</v>
      </c>
      <c r="T14" s="53"/>
    </row>
    <row r="18" spans="9:20" x14ac:dyDescent="0.3">
      <c r="I18" s="4"/>
      <c r="J18"/>
      <c r="L18" s="4"/>
      <c r="M18"/>
      <c r="Q18" s="4"/>
      <c r="R18"/>
      <c r="S18" s="29"/>
      <c r="T18"/>
    </row>
  </sheetData>
  <sheetProtection formatCells="0" formatColumns="0" formatRows="0" insertColumns="0" insertRows="0" insertHyperlinks="0" deleteColumns="0" deleteRows="0" sort="0" autoFilter="0" pivotTables="0"/>
  <protectedRanges>
    <protectedRange sqref="T10:T13 D10:J13 L10:R13" name="biudzetai"/>
    <protectedRange sqref="C3:K3" name="saviv.pav"/>
  </protectedRanges>
  <mergeCells count="10">
    <mergeCell ref="S7:S9"/>
    <mergeCell ref="T7:T9"/>
    <mergeCell ref="L7:R8"/>
    <mergeCell ref="A3:B3"/>
    <mergeCell ref="C3:K3"/>
    <mergeCell ref="A7:A9"/>
    <mergeCell ref="B7:B9"/>
    <mergeCell ref="C7:C9"/>
    <mergeCell ref="K7:K9"/>
    <mergeCell ref="D7:J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134"/>
  <sheetViews>
    <sheetView tabSelected="1" zoomScaleNormal="100" workbookViewId="0">
      <selection activeCell="C43" sqref="C43"/>
    </sheetView>
  </sheetViews>
  <sheetFormatPr defaultColWidth="8.88671875" defaultRowHeight="13.2" x14ac:dyDescent="0.3"/>
  <cols>
    <col min="1" max="1" width="6.44140625" style="319" customWidth="1"/>
    <col min="2" max="2" width="14.5546875" style="319" customWidth="1"/>
    <col min="3" max="3" width="45.33203125" style="319" customWidth="1"/>
    <col min="4" max="4" width="24.33203125" style="326" customWidth="1"/>
    <col min="5" max="5" width="16.6640625" style="319" customWidth="1"/>
    <col min="6" max="6" width="12.6640625" style="319" customWidth="1"/>
    <col min="7" max="7" width="11.88671875" style="319" customWidth="1"/>
    <col min="8" max="8" width="25.109375" style="319" customWidth="1"/>
    <col min="9" max="16384" width="8.88671875" style="319"/>
  </cols>
  <sheetData>
    <row r="1" spans="1:23" ht="14.4" customHeight="1" x14ac:dyDescent="0.25">
      <c r="C1" s="670" t="s">
        <v>311</v>
      </c>
      <c r="D1" s="670"/>
      <c r="E1" s="670"/>
      <c r="F1" s="670"/>
      <c r="G1" s="670"/>
      <c r="I1" s="269"/>
    </row>
    <row r="2" spans="1:23" ht="5.4" customHeight="1" x14ac:dyDescent="0.3"/>
    <row r="3" spans="1:23" ht="6" customHeight="1" x14ac:dyDescent="0.25">
      <c r="A3" s="208"/>
      <c r="B3" s="707"/>
      <c r="C3" s="707"/>
      <c r="D3" s="708"/>
      <c r="E3" s="209"/>
      <c r="F3" s="209"/>
      <c r="G3" s="209"/>
      <c r="H3" s="210"/>
    </row>
    <row r="4" spans="1:23" s="320" customFormat="1" ht="13.05" customHeight="1" x14ac:dyDescent="0.25">
      <c r="A4" s="211" t="s">
        <v>78</v>
      </c>
      <c r="B4" s="709" t="s">
        <v>79</v>
      </c>
      <c r="C4" s="711" t="s">
        <v>80</v>
      </c>
      <c r="D4" s="713" t="s">
        <v>81</v>
      </c>
      <c r="E4" s="690" t="s">
        <v>133</v>
      </c>
      <c r="F4" s="691"/>
      <c r="G4" s="692"/>
      <c r="H4" s="696" t="s">
        <v>7</v>
      </c>
    </row>
    <row r="5" spans="1:23" s="321" customFormat="1" ht="16.2" customHeight="1" x14ac:dyDescent="0.25">
      <c r="A5" s="212" t="s">
        <v>31</v>
      </c>
      <c r="B5" s="710"/>
      <c r="C5" s="712"/>
      <c r="D5" s="714"/>
      <c r="E5" s="213" t="s">
        <v>54</v>
      </c>
      <c r="F5" s="213" t="s">
        <v>60</v>
      </c>
      <c r="G5" s="245" t="s">
        <v>41</v>
      </c>
      <c r="H5" s="697"/>
    </row>
    <row r="6" spans="1:23" x14ac:dyDescent="0.25">
      <c r="A6" s="704">
        <v>1</v>
      </c>
      <c r="B6" s="689" t="s">
        <v>82</v>
      </c>
      <c r="C6" s="299" t="s">
        <v>116</v>
      </c>
      <c r="D6" s="215" t="s">
        <v>83</v>
      </c>
      <c r="E6" s="579">
        <v>39948</v>
      </c>
      <c r="F6" s="216"/>
      <c r="G6" s="217"/>
      <c r="H6" s="267"/>
    </row>
    <row r="7" spans="1:23" x14ac:dyDescent="0.25">
      <c r="A7" s="704"/>
      <c r="B7" s="702"/>
      <c r="C7" s="300" t="s">
        <v>117</v>
      </c>
      <c r="D7" s="218" t="s">
        <v>83</v>
      </c>
      <c r="E7" s="580">
        <v>9390</v>
      </c>
      <c r="F7" s="219"/>
      <c r="G7" s="261"/>
      <c r="H7" s="267"/>
    </row>
    <row r="8" spans="1:23" x14ac:dyDescent="0.25">
      <c r="A8" s="704"/>
      <c r="B8" s="702"/>
      <c r="C8" s="300" t="s">
        <v>118</v>
      </c>
      <c r="D8" s="218" t="s">
        <v>83</v>
      </c>
      <c r="E8" s="581">
        <v>35000</v>
      </c>
      <c r="F8" s="220"/>
      <c r="G8" s="221"/>
      <c r="H8" s="267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  <c r="T8" s="320"/>
      <c r="U8" s="320"/>
      <c r="V8" s="320"/>
      <c r="W8" s="320"/>
    </row>
    <row r="9" spans="1:23" ht="26.4" x14ac:dyDescent="0.25">
      <c r="A9" s="704"/>
      <c r="B9" s="702"/>
      <c r="C9" s="301" t="s">
        <v>119</v>
      </c>
      <c r="D9" s="218" t="s">
        <v>83</v>
      </c>
      <c r="E9" s="581">
        <v>24500</v>
      </c>
      <c r="F9" s="220"/>
      <c r="G9" s="221"/>
      <c r="H9" s="267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</row>
    <row r="10" spans="1:23" s="322" customFormat="1" x14ac:dyDescent="0.25">
      <c r="A10" s="704"/>
      <c r="B10" s="702"/>
      <c r="C10" s="214"/>
      <c r="D10" s="218" t="s">
        <v>83</v>
      </c>
      <c r="E10" s="582"/>
      <c r="F10" s="220"/>
      <c r="G10" s="221"/>
      <c r="H10" s="267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</row>
    <row r="11" spans="1:23" s="322" customFormat="1" x14ac:dyDescent="0.25">
      <c r="A11" s="704"/>
      <c r="B11" s="702"/>
      <c r="C11" s="222"/>
      <c r="D11" s="218" t="s">
        <v>83</v>
      </c>
      <c r="E11" s="583"/>
      <c r="F11" s="221"/>
      <c r="G11" s="221"/>
      <c r="H11" s="267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</row>
    <row r="12" spans="1:23" s="322" customFormat="1" ht="13.8" x14ac:dyDescent="0.3">
      <c r="A12" s="705"/>
      <c r="B12" s="703"/>
      <c r="C12" s="223" t="s">
        <v>84</v>
      </c>
      <c r="D12" s="224"/>
      <c r="E12" s="584">
        <f>SUM(E6:E11)</f>
        <v>108838</v>
      </c>
      <c r="F12" s="225">
        <f t="shared" ref="F12:G12" si="0">SUM(F6:F10)</f>
        <v>0</v>
      </c>
      <c r="G12" s="225">
        <f t="shared" si="0"/>
        <v>0</v>
      </c>
      <c r="H12" s="267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</row>
    <row r="13" spans="1:23" x14ac:dyDescent="0.25">
      <c r="A13" s="686">
        <v>2</v>
      </c>
      <c r="B13" s="689" t="s">
        <v>85</v>
      </c>
      <c r="C13" s="302" t="s">
        <v>120</v>
      </c>
      <c r="D13" s="303" t="s">
        <v>83</v>
      </c>
      <c r="E13" s="585">
        <v>17000</v>
      </c>
      <c r="F13" s="226"/>
      <c r="G13" s="262"/>
      <c r="H13" s="267"/>
    </row>
    <row r="14" spans="1:23" x14ac:dyDescent="0.25">
      <c r="A14" s="686"/>
      <c r="B14" s="702"/>
      <c r="C14" s="304" t="s">
        <v>121</v>
      </c>
      <c r="D14" s="305" t="s">
        <v>83</v>
      </c>
      <c r="E14" s="585">
        <v>15000</v>
      </c>
      <c r="F14" s="226"/>
      <c r="G14" s="262"/>
      <c r="H14" s="267"/>
    </row>
    <row r="15" spans="1:23" x14ac:dyDescent="0.25">
      <c r="A15" s="686"/>
      <c r="B15" s="702"/>
      <c r="C15" s="227"/>
      <c r="D15" s="218" t="s">
        <v>83</v>
      </c>
      <c r="E15" s="586"/>
      <c r="F15" s="226"/>
      <c r="G15" s="262"/>
      <c r="H15" s="267"/>
    </row>
    <row r="16" spans="1:23" x14ac:dyDescent="0.25">
      <c r="A16" s="686"/>
      <c r="B16" s="702"/>
      <c r="C16" s="227"/>
      <c r="D16" s="218" t="s">
        <v>83</v>
      </c>
      <c r="E16" s="586"/>
      <c r="F16" s="226"/>
      <c r="G16" s="262"/>
      <c r="H16" s="267"/>
    </row>
    <row r="17" spans="1:8" x14ac:dyDescent="0.25">
      <c r="A17" s="686"/>
      <c r="B17" s="702"/>
      <c r="C17" s="228"/>
      <c r="D17" s="229" t="s">
        <v>83</v>
      </c>
      <c r="E17" s="586"/>
      <c r="F17" s="226"/>
      <c r="G17" s="262"/>
      <c r="H17" s="267"/>
    </row>
    <row r="18" spans="1:8" ht="13.8" x14ac:dyDescent="0.3">
      <c r="A18" s="686"/>
      <c r="B18" s="703"/>
      <c r="C18" s="223" t="s">
        <v>84</v>
      </c>
      <c r="D18" s="230"/>
      <c r="E18" s="587">
        <f>E13+E14+E15+E16+E17</f>
        <v>32000</v>
      </c>
      <c r="F18" s="231">
        <f>F13+F14+F15+F16+F17</f>
        <v>0</v>
      </c>
      <c r="G18" s="231">
        <f>G13+G14+G15+G16+G17</f>
        <v>0</v>
      </c>
      <c r="H18" s="267"/>
    </row>
    <row r="19" spans="1:8" x14ac:dyDescent="0.25">
      <c r="A19" s="683">
        <v>3</v>
      </c>
      <c r="B19" s="684" t="s">
        <v>86</v>
      </c>
      <c r="C19" s="306" t="s">
        <v>124</v>
      </c>
      <c r="D19" s="307" t="s">
        <v>83</v>
      </c>
      <c r="E19" s="588">
        <v>23197</v>
      </c>
      <c r="F19" s="232"/>
      <c r="G19" s="233"/>
      <c r="H19" s="267"/>
    </row>
    <row r="20" spans="1:8" ht="23.4" customHeight="1" x14ac:dyDescent="0.25">
      <c r="A20" s="683"/>
      <c r="B20" s="684"/>
      <c r="C20" s="306" t="s">
        <v>125</v>
      </c>
      <c r="D20" s="307" t="s">
        <v>83</v>
      </c>
      <c r="E20" s="588">
        <v>3780</v>
      </c>
      <c r="F20" s="232"/>
      <c r="G20" s="233"/>
      <c r="H20" s="403" t="s">
        <v>126</v>
      </c>
    </row>
    <row r="21" spans="1:8" ht="14.1" customHeight="1" x14ac:dyDescent="0.25">
      <c r="A21" s="683"/>
      <c r="B21" s="684"/>
      <c r="C21" s="308" t="s">
        <v>122</v>
      </c>
      <c r="D21" s="309" t="s">
        <v>83</v>
      </c>
      <c r="E21" s="589">
        <v>40400</v>
      </c>
      <c r="F21" s="232"/>
      <c r="G21" s="233"/>
      <c r="H21" s="267"/>
    </row>
    <row r="22" spans="1:8" ht="26.4" x14ac:dyDescent="0.25">
      <c r="A22" s="683"/>
      <c r="B22" s="684"/>
      <c r="C22" s="312" t="s">
        <v>123</v>
      </c>
      <c r="D22" s="313" t="s">
        <v>83</v>
      </c>
      <c r="E22" s="585">
        <v>6400</v>
      </c>
      <c r="F22" s="232"/>
      <c r="G22" s="233"/>
      <c r="H22" s="267"/>
    </row>
    <row r="23" spans="1:8" x14ac:dyDescent="0.25">
      <c r="A23" s="683"/>
      <c r="B23" s="684"/>
      <c r="C23" s="323"/>
      <c r="D23" s="279"/>
      <c r="E23" s="590"/>
      <c r="F23" s="226"/>
      <c r="G23" s="262"/>
      <c r="H23" s="267"/>
    </row>
    <row r="24" spans="1:8" ht="14.55" customHeight="1" x14ac:dyDescent="0.25">
      <c r="A24" s="683"/>
      <c r="B24" s="684"/>
      <c r="C24" s="323"/>
      <c r="D24" s="279"/>
      <c r="E24" s="590"/>
      <c r="F24" s="226"/>
      <c r="G24" s="262"/>
      <c r="H24" s="267"/>
    </row>
    <row r="25" spans="1:8" x14ac:dyDescent="0.25">
      <c r="A25" s="683"/>
      <c r="B25" s="684"/>
      <c r="C25" s="310"/>
      <c r="D25" s="311"/>
      <c r="E25" s="591"/>
      <c r="F25" s="220"/>
      <c r="G25" s="221"/>
      <c r="H25" s="267"/>
    </row>
    <row r="26" spans="1:8" ht="13.8" x14ac:dyDescent="0.3">
      <c r="A26" s="683"/>
      <c r="B26" s="685"/>
      <c r="C26" s="235" t="s">
        <v>84</v>
      </c>
      <c r="D26" s="236"/>
      <c r="E26" s="592">
        <f>SUM(E19:E25)</f>
        <v>73777</v>
      </c>
      <c r="F26" s="237">
        <f>SUM(F19:F25)</f>
        <v>0</v>
      </c>
      <c r="G26" s="237">
        <f>SUM(G19:G25)</f>
        <v>0</v>
      </c>
      <c r="H26" s="268"/>
    </row>
    <row r="27" spans="1:8" ht="15.9" customHeight="1" x14ac:dyDescent="0.25">
      <c r="A27" s="686">
        <v>4</v>
      </c>
      <c r="B27" s="688" t="s">
        <v>87</v>
      </c>
      <c r="C27" s="314" t="s">
        <v>129</v>
      </c>
      <c r="D27" s="303" t="s">
        <v>83</v>
      </c>
      <c r="E27" s="585">
        <v>17000</v>
      </c>
      <c r="F27" s="226"/>
      <c r="G27" s="262"/>
      <c r="H27" s="267"/>
    </row>
    <row r="28" spans="1:8" ht="15.9" customHeight="1" x14ac:dyDescent="0.25">
      <c r="A28" s="686"/>
      <c r="B28" s="688"/>
      <c r="C28" s="315" t="s">
        <v>130</v>
      </c>
      <c r="D28" s="316" t="s">
        <v>83</v>
      </c>
      <c r="E28" s="589">
        <v>2000</v>
      </c>
      <c r="F28" s="271"/>
      <c r="G28" s="272"/>
      <c r="H28" s="267"/>
    </row>
    <row r="29" spans="1:8" ht="15.9" customHeight="1" x14ac:dyDescent="0.25">
      <c r="A29" s="686"/>
      <c r="B29" s="688"/>
      <c r="C29" s="234"/>
      <c r="D29" s="289" t="s">
        <v>83</v>
      </c>
      <c r="E29" s="317"/>
      <c r="F29" s="226"/>
      <c r="G29" s="226"/>
      <c r="H29" s="267"/>
    </row>
    <row r="30" spans="1:8" ht="13.8" x14ac:dyDescent="0.3">
      <c r="A30" s="687"/>
      <c r="B30" s="689"/>
      <c r="C30" s="284" t="s">
        <v>84</v>
      </c>
      <c r="D30" s="285"/>
      <c r="E30" s="593">
        <f>E27+E28+E29</f>
        <v>19000</v>
      </c>
      <c r="F30" s="273">
        <f>F27+F28+F29</f>
        <v>0</v>
      </c>
      <c r="G30" s="273">
        <f>G27+G28+G29</f>
        <v>0</v>
      </c>
      <c r="H30" s="377"/>
    </row>
    <row r="31" spans="1:8" ht="30.6" customHeight="1" x14ac:dyDescent="0.25">
      <c r="A31" s="286">
        <v>5</v>
      </c>
      <c r="B31" s="689" t="s">
        <v>115</v>
      </c>
      <c r="C31" s="288" t="s">
        <v>146</v>
      </c>
      <c r="D31" s="270" t="s">
        <v>83</v>
      </c>
      <c r="E31" s="639">
        <v>35837</v>
      </c>
      <c r="F31" s="287"/>
      <c r="G31" s="287"/>
      <c r="H31" s="632" t="s">
        <v>313</v>
      </c>
    </row>
    <row r="32" spans="1:8" ht="33" customHeight="1" x14ac:dyDescent="0.25">
      <c r="A32" s="286"/>
      <c r="B32" s="702"/>
      <c r="C32" s="288" t="s">
        <v>145</v>
      </c>
      <c r="D32" s="270" t="s">
        <v>83</v>
      </c>
      <c r="E32" s="640">
        <v>31985</v>
      </c>
      <c r="F32" s="402"/>
      <c r="G32" s="402"/>
      <c r="H32" s="633" t="s">
        <v>147</v>
      </c>
    </row>
    <row r="33" spans="1:24" ht="13.8" x14ac:dyDescent="0.3">
      <c r="A33" s="286"/>
      <c r="B33" s="703"/>
      <c r="C33" s="284" t="s">
        <v>84</v>
      </c>
      <c r="D33" s="292"/>
      <c r="E33" s="293">
        <f>E31+E32</f>
        <v>67822</v>
      </c>
      <c r="F33" s="293">
        <f>F31+F32</f>
        <v>0</v>
      </c>
      <c r="G33" s="293">
        <f>G31+G32</f>
        <v>0</v>
      </c>
      <c r="H33" s="634"/>
    </row>
    <row r="34" spans="1:24" s="322" customFormat="1" x14ac:dyDescent="0.25">
      <c r="A34" s="294"/>
      <c r="B34" s="295"/>
      <c r="C34" s="693" t="s">
        <v>105</v>
      </c>
      <c r="D34" s="694"/>
      <c r="E34" s="296">
        <f>E12+E18+E26+E30+E33</f>
        <v>301437</v>
      </c>
      <c r="F34" s="296">
        <f>F12+F18+F26+F30+F33</f>
        <v>0</v>
      </c>
      <c r="G34" s="296">
        <f>G12+G18+G26+G30+G33</f>
        <v>0</v>
      </c>
      <c r="H34" s="267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</row>
    <row r="35" spans="1:24" s="322" customFormat="1" x14ac:dyDescent="0.25">
      <c r="A35" s="240"/>
      <c r="B35" s="241"/>
      <c r="C35" s="242"/>
      <c r="D35" s="290"/>
      <c r="E35" s="291"/>
      <c r="F35" s="291"/>
      <c r="G35" s="291"/>
      <c r="H35" s="290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</row>
    <row r="36" spans="1:24" s="322" customFormat="1" x14ac:dyDescent="0.25">
      <c r="A36" s="243" t="s">
        <v>78</v>
      </c>
      <c r="B36" s="681" t="s">
        <v>79</v>
      </c>
      <c r="C36" s="682" t="s">
        <v>80</v>
      </c>
      <c r="D36" s="681" t="s">
        <v>81</v>
      </c>
      <c r="E36" s="690" t="s">
        <v>133</v>
      </c>
      <c r="F36" s="691"/>
      <c r="G36" s="692"/>
      <c r="H36" s="318" t="s">
        <v>7</v>
      </c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</row>
    <row r="37" spans="1:24" s="322" customFormat="1" x14ac:dyDescent="0.25">
      <c r="A37" s="244" t="s">
        <v>31</v>
      </c>
      <c r="B37" s="681"/>
      <c r="C37" s="682"/>
      <c r="D37" s="681"/>
      <c r="E37" s="213" t="s">
        <v>54</v>
      </c>
      <c r="F37" s="213" t="s">
        <v>60</v>
      </c>
      <c r="G37" s="245" t="s">
        <v>41</v>
      </c>
      <c r="H37" s="267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</row>
    <row r="38" spans="1:24" s="322" customFormat="1" x14ac:dyDescent="0.25">
      <c r="A38" s="715">
        <v>1</v>
      </c>
      <c r="B38" s="635" t="s">
        <v>88</v>
      </c>
      <c r="C38" s="636" t="s">
        <v>131</v>
      </c>
      <c r="D38" s="637" t="s">
        <v>114</v>
      </c>
      <c r="E38" s="246">
        <v>95000</v>
      </c>
      <c r="F38" s="247"/>
      <c r="G38" s="263"/>
      <c r="H38" s="267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</row>
    <row r="39" spans="1:24" s="322" customFormat="1" x14ac:dyDescent="0.25">
      <c r="A39" s="716"/>
      <c r="B39" s="635" t="s">
        <v>109</v>
      </c>
      <c r="C39" s="638" t="s">
        <v>132</v>
      </c>
      <c r="D39" s="637" t="s">
        <v>114</v>
      </c>
      <c r="E39" s="317">
        <v>7321000</v>
      </c>
      <c r="F39" s="247"/>
      <c r="G39" s="263"/>
      <c r="H39" s="267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</row>
    <row r="40" spans="1:24" s="322" customFormat="1" ht="26.4" x14ac:dyDescent="0.25">
      <c r="A40" s="717">
        <v>2</v>
      </c>
      <c r="B40" s="718" t="s">
        <v>86</v>
      </c>
      <c r="C40" s="719"/>
      <c r="D40" s="255" t="s">
        <v>89</v>
      </c>
      <c r="E40" s="252"/>
      <c r="F40" s="252"/>
      <c r="G40" s="264"/>
      <c r="H40" s="267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</row>
    <row r="41" spans="1:24" s="322" customFormat="1" ht="26.4" x14ac:dyDescent="0.25">
      <c r="A41" s="282"/>
      <c r="B41" s="281" t="s">
        <v>86</v>
      </c>
      <c r="C41" s="253"/>
      <c r="D41" s="251" t="s">
        <v>89</v>
      </c>
      <c r="E41" s="216"/>
      <c r="F41" s="216"/>
      <c r="G41" s="217"/>
      <c r="H41" s="267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</row>
    <row r="42" spans="1:24" s="322" customFormat="1" ht="26.4" x14ac:dyDescent="0.25">
      <c r="A42" s="282"/>
      <c r="B42" s="281" t="s">
        <v>86</v>
      </c>
      <c r="C42" s="254"/>
      <c r="D42" s="255" t="s">
        <v>89</v>
      </c>
      <c r="E42" s="246"/>
      <c r="F42" s="246"/>
      <c r="G42" s="265"/>
      <c r="H42" s="267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</row>
    <row r="43" spans="1:24" s="322" customFormat="1" ht="26.4" x14ac:dyDescent="0.25">
      <c r="A43" s="282"/>
      <c r="B43" s="281" t="s">
        <v>86</v>
      </c>
      <c r="C43" s="254"/>
      <c r="D43" s="255" t="s">
        <v>89</v>
      </c>
      <c r="E43" s="256"/>
      <c r="F43" s="256"/>
      <c r="G43" s="266"/>
      <c r="H43" s="267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</row>
    <row r="44" spans="1:24" s="322" customFormat="1" ht="26.4" x14ac:dyDescent="0.25">
      <c r="A44" s="280"/>
      <c r="B44" s="281" t="s">
        <v>86</v>
      </c>
      <c r="C44" s="274"/>
      <c r="D44" s="297" t="s">
        <v>89</v>
      </c>
      <c r="E44" s="252"/>
      <c r="F44" s="252"/>
      <c r="G44" s="264"/>
      <c r="H44" s="267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</row>
    <row r="45" spans="1:24" s="322" customFormat="1" x14ac:dyDescent="0.25">
      <c r="A45" s="249">
        <v>3</v>
      </c>
      <c r="B45" s="250" t="s">
        <v>92</v>
      </c>
      <c r="C45" s="298"/>
      <c r="D45" s="270" t="s">
        <v>106</v>
      </c>
      <c r="E45" s="252"/>
      <c r="F45" s="252"/>
      <c r="G45" s="252"/>
      <c r="H45" s="267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</row>
    <row r="46" spans="1:24" s="322" customFormat="1" x14ac:dyDescent="0.25">
      <c r="A46" s="249">
        <v>4</v>
      </c>
      <c r="B46" s="250" t="s">
        <v>85</v>
      </c>
      <c r="C46" s="275"/>
      <c r="D46" s="249" t="s">
        <v>114</v>
      </c>
      <c r="E46" s="252"/>
      <c r="F46" s="252"/>
      <c r="G46" s="252"/>
      <c r="H46" s="267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</row>
    <row r="47" spans="1:24" s="322" customFormat="1" ht="26.4" x14ac:dyDescent="0.25">
      <c r="A47" s="249">
        <v>5</v>
      </c>
      <c r="B47" s="250" t="s">
        <v>115</v>
      </c>
      <c r="C47" s="257" t="s">
        <v>308</v>
      </c>
      <c r="D47" s="255" t="s">
        <v>89</v>
      </c>
      <c r="E47" s="252">
        <v>15848</v>
      </c>
      <c r="F47" s="252"/>
      <c r="G47" s="252"/>
      <c r="H47" s="267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</row>
    <row r="48" spans="1:24" s="322" customFormat="1" ht="26.4" x14ac:dyDescent="0.25">
      <c r="A48" s="258"/>
      <c r="B48" s="259"/>
      <c r="C48" s="678" t="s">
        <v>104</v>
      </c>
      <c r="D48" s="679"/>
      <c r="E48" s="239">
        <f>SUM(E38:E47)</f>
        <v>7431848</v>
      </c>
      <c r="F48" s="239">
        <f>F38+F39+F40+F41+F42+F43+F44+F45+F46+F47</f>
        <v>0</v>
      </c>
      <c r="G48" s="239">
        <f>G38+G39+G40+G41+G42+G43+G44+G45+G46+G47</f>
        <v>0</v>
      </c>
      <c r="H48" s="403" t="s">
        <v>110</v>
      </c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</row>
    <row r="49" spans="1:25" s="322" customFormat="1" ht="13.8" x14ac:dyDescent="0.25">
      <c r="A49" s="208"/>
      <c r="B49" s="680"/>
      <c r="C49" s="680"/>
      <c r="D49" s="208"/>
      <c r="E49" s="209"/>
      <c r="F49" s="209"/>
      <c r="G49" s="209"/>
      <c r="H49" s="325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</row>
    <row r="50" spans="1:25" s="322" customFormat="1" x14ac:dyDescent="0.25">
      <c r="A50" s="248"/>
      <c r="B50" s="248"/>
      <c r="C50" s="248"/>
      <c r="D50" s="326"/>
      <c r="E50" s="327"/>
      <c r="F50" s="327"/>
      <c r="G50" s="327"/>
      <c r="H50" s="248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</row>
    <row r="51" spans="1:25" s="322" customFormat="1" x14ac:dyDescent="0.25">
      <c r="A51" s="328" t="s">
        <v>90</v>
      </c>
      <c r="B51" s="328"/>
      <c r="C51" s="329"/>
      <c r="D51" s="330"/>
      <c r="E51" s="331"/>
      <c r="F51" s="331"/>
      <c r="G51" s="331"/>
      <c r="H51" s="248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</row>
    <row r="52" spans="1:25" s="333" customFormat="1" x14ac:dyDescent="0.25">
      <c r="A52" s="208"/>
      <c r="B52" s="208"/>
      <c r="C52" s="332"/>
      <c r="D52" s="208"/>
      <c r="E52" s="209"/>
      <c r="F52" s="209"/>
      <c r="G52" s="209"/>
      <c r="H52" s="248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</row>
    <row r="53" spans="1:25" s="337" customFormat="1" ht="16.05" customHeight="1" x14ac:dyDescent="0.25">
      <c r="A53" s="334" t="s">
        <v>3</v>
      </c>
      <c r="B53" s="334" t="s">
        <v>79</v>
      </c>
      <c r="C53" s="335" t="s">
        <v>80</v>
      </c>
      <c r="D53" s="334" t="s">
        <v>91</v>
      </c>
      <c r="E53" s="336"/>
      <c r="F53" s="336"/>
      <c r="G53" s="336"/>
      <c r="H53" s="248"/>
    </row>
    <row r="54" spans="1:25" x14ac:dyDescent="0.25">
      <c r="A54" s="338"/>
      <c r="B54" s="339"/>
      <c r="C54" s="340"/>
      <c r="D54" s="338"/>
      <c r="E54" s="341" t="s">
        <v>54</v>
      </c>
      <c r="F54" s="341" t="s">
        <v>60</v>
      </c>
      <c r="G54" s="341" t="s">
        <v>41</v>
      </c>
      <c r="H54" s="248"/>
    </row>
    <row r="55" spans="1:25" ht="13.8" x14ac:dyDescent="0.25">
      <c r="A55" s="342">
        <v>1</v>
      </c>
      <c r="B55" s="324"/>
      <c r="C55" s="392" t="s">
        <v>92</v>
      </c>
      <c r="D55" s="343"/>
      <c r="E55" s="344">
        <f>E12</f>
        <v>108838</v>
      </c>
      <c r="F55" s="344"/>
      <c r="G55" s="345"/>
      <c r="H55" s="248"/>
    </row>
    <row r="56" spans="1:25" ht="13.8" x14ac:dyDescent="0.25">
      <c r="A56" s="342">
        <v>2</v>
      </c>
      <c r="B56" s="324"/>
      <c r="C56" s="392" t="s">
        <v>86</v>
      </c>
      <c r="D56" s="343"/>
      <c r="E56" s="344">
        <f>E26</f>
        <v>73777</v>
      </c>
      <c r="F56" s="344"/>
      <c r="G56" s="345"/>
      <c r="H56" s="248"/>
    </row>
    <row r="57" spans="1:25" ht="13.8" x14ac:dyDescent="0.25">
      <c r="A57" s="342">
        <v>3</v>
      </c>
      <c r="B57" s="324"/>
      <c r="C57" s="392" t="s">
        <v>85</v>
      </c>
      <c r="D57" s="343"/>
      <c r="E57" s="344">
        <f>E18</f>
        <v>32000</v>
      </c>
      <c r="F57" s="344"/>
      <c r="G57" s="345"/>
      <c r="H57" s="248"/>
    </row>
    <row r="58" spans="1:25" s="322" customFormat="1" ht="13.8" x14ac:dyDescent="0.25">
      <c r="A58" s="342">
        <v>4</v>
      </c>
      <c r="B58" s="324"/>
      <c r="C58" s="392" t="s">
        <v>87</v>
      </c>
      <c r="D58" s="343"/>
      <c r="E58" s="344">
        <f>E30+E38+E39</f>
        <v>7435000</v>
      </c>
      <c r="F58" s="344"/>
      <c r="G58" s="345"/>
      <c r="H58" s="248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</row>
    <row r="59" spans="1:25" ht="13.05" customHeight="1" x14ac:dyDescent="0.25">
      <c r="A59" s="342">
        <v>5</v>
      </c>
      <c r="B59" s="324"/>
      <c r="C59" s="392" t="s">
        <v>93</v>
      </c>
      <c r="D59" s="343"/>
      <c r="E59" s="345">
        <f>E33+E47</f>
        <v>83670</v>
      </c>
      <c r="F59" s="346"/>
      <c r="G59" s="345"/>
      <c r="H59" s="248"/>
    </row>
    <row r="60" spans="1:25" x14ac:dyDescent="0.25">
      <c r="A60" s="343"/>
      <c r="B60" s="347"/>
      <c r="C60" s="348"/>
      <c r="D60" s="343"/>
      <c r="E60" s="345"/>
      <c r="F60" s="345"/>
      <c r="G60" s="345"/>
      <c r="H60" s="248"/>
    </row>
    <row r="61" spans="1:25" x14ac:dyDescent="0.25">
      <c r="A61" s="349"/>
      <c r="B61" s="350"/>
      <c r="C61" s="673" t="s">
        <v>94</v>
      </c>
      <c r="D61" s="674"/>
      <c r="E61" s="351">
        <f t="shared" ref="E61:G61" si="1">SUM(E55:E60)</f>
        <v>7733285</v>
      </c>
      <c r="F61" s="351">
        <f t="shared" si="1"/>
        <v>0</v>
      </c>
      <c r="G61" s="351">
        <f t="shared" si="1"/>
        <v>0</v>
      </c>
      <c r="H61" s="248"/>
    </row>
    <row r="62" spans="1:25" s="322" customFormat="1" x14ac:dyDescent="0.25">
      <c r="A62" s="248"/>
      <c r="B62" s="248"/>
      <c r="C62" s="248"/>
      <c r="D62" s="326"/>
      <c r="E62" s="327"/>
      <c r="F62" s="327"/>
      <c r="G62" s="327"/>
      <c r="H62" s="248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</row>
    <row r="63" spans="1:25" x14ac:dyDescent="0.25">
      <c r="A63" s="248"/>
      <c r="B63" s="248"/>
      <c r="C63" s="248"/>
      <c r="E63" s="327"/>
      <c r="F63" s="327"/>
      <c r="G63" s="327"/>
      <c r="H63" s="248"/>
    </row>
    <row r="64" spans="1:25" ht="17.399999999999999" x14ac:dyDescent="0.3">
      <c r="A64" s="352" t="s">
        <v>95</v>
      </c>
      <c r="B64" s="353"/>
      <c r="C64" s="354"/>
      <c r="D64" s="355"/>
      <c r="E64" s="356"/>
      <c r="F64" s="356"/>
      <c r="G64" s="356"/>
      <c r="H64" s="248"/>
    </row>
    <row r="65" spans="1:8" x14ac:dyDescent="0.25">
      <c r="A65" s="248"/>
      <c r="B65" s="357"/>
      <c r="C65" s="248"/>
      <c r="D65" s="357"/>
      <c r="E65" s="356"/>
      <c r="F65" s="356"/>
      <c r="G65" s="356"/>
      <c r="H65" s="248"/>
    </row>
    <row r="66" spans="1:8" x14ac:dyDescent="0.3">
      <c r="A66" s="358" t="s">
        <v>3</v>
      </c>
      <c r="B66" s="358"/>
      <c r="C66" s="358" t="s">
        <v>80</v>
      </c>
      <c r="D66" s="358" t="s">
        <v>81</v>
      </c>
      <c r="E66" s="675" t="s">
        <v>133</v>
      </c>
      <c r="F66" s="675"/>
      <c r="G66" s="675"/>
      <c r="H66" s="676" t="s">
        <v>96</v>
      </c>
    </row>
    <row r="67" spans="1:8" ht="39.6" x14ac:dyDescent="0.3">
      <c r="A67" s="359"/>
      <c r="B67" s="359" t="s">
        <v>79</v>
      </c>
      <c r="C67" s="359" t="s">
        <v>97</v>
      </c>
      <c r="D67" s="360" t="s">
        <v>107</v>
      </c>
      <c r="E67" s="361" t="s">
        <v>54</v>
      </c>
      <c r="F67" s="361" t="s">
        <v>60</v>
      </c>
      <c r="G67" s="361" t="s">
        <v>41</v>
      </c>
      <c r="H67" s="677"/>
    </row>
    <row r="68" spans="1:8" ht="41.4" x14ac:dyDescent="0.25">
      <c r="A68" s="362"/>
      <c r="B68" s="363" t="s">
        <v>85</v>
      </c>
      <c r="C68" s="364"/>
      <c r="D68" s="365" t="s">
        <v>99</v>
      </c>
      <c r="E68" s="366"/>
      <c r="F68" s="366"/>
      <c r="G68" s="366"/>
      <c r="H68" s="393" t="s">
        <v>111</v>
      </c>
    </row>
    <row r="69" spans="1:8" ht="13.8" x14ac:dyDescent="0.25">
      <c r="A69" s="362">
        <v>1</v>
      </c>
      <c r="B69" s="363"/>
      <c r="C69" s="368"/>
      <c r="D69" s="365"/>
      <c r="E69" s="366"/>
      <c r="F69" s="366"/>
      <c r="G69" s="366"/>
      <c r="H69" s="362"/>
    </row>
    <row r="70" spans="1:8" x14ac:dyDescent="0.25">
      <c r="A70" s="362">
        <v>2</v>
      </c>
      <c r="B70" s="363"/>
      <c r="C70" s="364"/>
      <c r="D70" s="365"/>
      <c r="E70" s="366"/>
      <c r="F70" s="366"/>
      <c r="G70" s="366"/>
      <c r="H70" s="362"/>
    </row>
    <row r="71" spans="1:8" x14ac:dyDescent="0.25">
      <c r="A71" s="362">
        <v>3</v>
      </c>
      <c r="B71" s="363"/>
      <c r="C71" s="364"/>
      <c r="D71" s="365"/>
      <c r="E71" s="366"/>
      <c r="F71" s="366"/>
      <c r="G71" s="366"/>
      <c r="H71" s="362"/>
    </row>
    <row r="72" spans="1:8" x14ac:dyDescent="0.25">
      <c r="A72" s="362"/>
      <c r="B72" s="363"/>
      <c r="C72" s="364"/>
      <c r="D72" s="365"/>
      <c r="E72" s="366"/>
      <c r="F72" s="366"/>
      <c r="G72" s="366"/>
      <c r="H72" s="362"/>
    </row>
    <row r="73" spans="1:8" x14ac:dyDescent="0.25">
      <c r="A73" s="369"/>
      <c r="B73" s="370"/>
      <c r="C73" s="371" t="s">
        <v>100</v>
      </c>
      <c r="D73" s="372"/>
      <c r="E73" s="373">
        <f t="shared" ref="E73:G73" si="2">SUM(E68:E72)</f>
        <v>0</v>
      </c>
      <c r="F73" s="373">
        <f t="shared" si="2"/>
        <v>0</v>
      </c>
      <c r="G73" s="373">
        <f t="shared" si="2"/>
        <v>0</v>
      </c>
      <c r="H73" s="369"/>
    </row>
    <row r="74" spans="1:8" ht="14.4" x14ac:dyDescent="0.25">
      <c r="A74" s="362"/>
      <c r="B74" s="394" t="s">
        <v>135</v>
      </c>
      <c r="C74" s="260"/>
      <c r="D74" s="365"/>
      <c r="E74" s="366"/>
      <c r="F74" s="366"/>
      <c r="G74" s="366"/>
      <c r="H74" s="362"/>
    </row>
    <row r="75" spans="1:8" ht="39.6" x14ac:dyDescent="0.25">
      <c r="A75" s="362">
        <v>1</v>
      </c>
      <c r="B75" s="394" t="s">
        <v>279</v>
      </c>
      <c r="C75" s="374" t="s">
        <v>134</v>
      </c>
      <c r="D75" s="395" t="s">
        <v>136</v>
      </c>
      <c r="E75" s="594">
        <v>108500</v>
      </c>
      <c r="F75" s="404">
        <v>122895</v>
      </c>
      <c r="G75" s="366"/>
      <c r="H75" s="362" t="s">
        <v>309</v>
      </c>
    </row>
    <row r="76" spans="1:8" ht="39.6" x14ac:dyDescent="0.25">
      <c r="A76" s="362">
        <v>2</v>
      </c>
      <c r="B76" s="394" t="s">
        <v>278</v>
      </c>
      <c r="C76" s="374" t="s">
        <v>134</v>
      </c>
      <c r="D76" s="375" t="s">
        <v>136</v>
      </c>
      <c r="E76" s="594">
        <v>58658.9</v>
      </c>
      <c r="F76" s="404">
        <v>57441</v>
      </c>
      <c r="G76" s="366"/>
      <c r="H76" s="362" t="s">
        <v>277</v>
      </c>
    </row>
    <row r="77" spans="1:8" ht="39.6" x14ac:dyDescent="0.25">
      <c r="A77" s="362">
        <v>3</v>
      </c>
      <c r="B77" s="394" t="s">
        <v>280</v>
      </c>
      <c r="C77" s="397" t="s">
        <v>134</v>
      </c>
      <c r="D77" s="395" t="s">
        <v>83</v>
      </c>
      <c r="E77" s="594">
        <v>225089.67</v>
      </c>
      <c r="F77" s="404">
        <v>268757.15000000002</v>
      </c>
      <c r="G77" s="366"/>
      <c r="H77" s="362" t="s">
        <v>277</v>
      </c>
    </row>
    <row r="78" spans="1:8" x14ac:dyDescent="0.25">
      <c r="A78" s="362"/>
      <c r="B78" s="363"/>
      <c r="C78" s="364"/>
      <c r="D78" s="365"/>
      <c r="E78" s="595"/>
      <c r="F78" s="405"/>
      <c r="G78" s="366"/>
      <c r="H78" s="362"/>
    </row>
    <row r="79" spans="1:8" x14ac:dyDescent="0.25">
      <c r="A79" s="369"/>
      <c r="B79" s="370"/>
      <c r="C79" s="371" t="s">
        <v>102</v>
      </c>
      <c r="D79" s="372"/>
      <c r="E79" s="373">
        <f>SUM(E74:E78)</f>
        <v>392248.57</v>
      </c>
      <c r="F79" s="373">
        <v>0</v>
      </c>
      <c r="G79" s="373">
        <f t="shared" ref="G79" si="3">SUM(G74:G78)</f>
        <v>0</v>
      </c>
      <c r="H79" s="369"/>
    </row>
    <row r="80" spans="1:8" x14ac:dyDescent="0.25">
      <c r="A80" s="362"/>
      <c r="B80" s="363" t="s">
        <v>87</v>
      </c>
      <c r="C80" s="364"/>
      <c r="D80" s="365"/>
      <c r="E80" s="366"/>
      <c r="F80" s="366"/>
      <c r="G80" s="366"/>
      <c r="H80" s="362"/>
    </row>
    <row r="81" spans="1:8" x14ac:dyDescent="0.25">
      <c r="A81" s="362">
        <v>1</v>
      </c>
      <c r="B81" s="363"/>
      <c r="C81" s="364"/>
      <c r="D81" s="365"/>
      <c r="E81" s="366"/>
      <c r="F81" s="366"/>
      <c r="G81" s="366"/>
      <c r="H81" s="362"/>
    </row>
    <row r="82" spans="1:8" x14ac:dyDescent="0.25">
      <c r="A82" s="362">
        <v>2</v>
      </c>
      <c r="B82" s="363"/>
      <c r="C82" s="364"/>
      <c r="D82" s="365"/>
      <c r="E82" s="366"/>
      <c r="F82" s="366"/>
      <c r="G82" s="366"/>
      <c r="H82" s="362"/>
    </row>
    <row r="83" spans="1:8" x14ac:dyDescent="0.25">
      <c r="A83" s="362">
        <v>3</v>
      </c>
      <c r="B83" s="363"/>
      <c r="C83" s="364"/>
      <c r="D83" s="365"/>
      <c r="E83" s="366"/>
      <c r="F83" s="366"/>
      <c r="G83" s="366"/>
      <c r="H83" s="362"/>
    </row>
    <row r="84" spans="1:8" x14ac:dyDescent="0.25">
      <c r="A84" s="362"/>
      <c r="B84" s="363"/>
      <c r="C84" s="364"/>
      <c r="D84" s="365"/>
      <c r="E84" s="366"/>
      <c r="F84" s="366"/>
      <c r="G84" s="366"/>
      <c r="H84" s="362"/>
    </row>
    <row r="85" spans="1:8" x14ac:dyDescent="0.25">
      <c r="A85" s="369"/>
      <c r="B85" s="370"/>
      <c r="C85" s="371" t="s">
        <v>87</v>
      </c>
      <c r="D85" s="372"/>
      <c r="E85" s="373">
        <f t="shared" ref="E85:G85" si="4">SUM(E80:E84)</f>
        <v>0</v>
      </c>
      <c r="F85" s="373">
        <f t="shared" si="4"/>
        <v>0</v>
      </c>
      <c r="G85" s="373">
        <f t="shared" si="4"/>
        <v>0</v>
      </c>
      <c r="H85" s="369"/>
    </row>
    <row r="86" spans="1:8" x14ac:dyDescent="0.25">
      <c r="A86" s="362"/>
      <c r="B86" s="363" t="s">
        <v>92</v>
      </c>
      <c r="C86" s="364"/>
      <c r="D86" s="365"/>
      <c r="E86" s="366"/>
      <c r="F86" s="366"/>
      <c r="G86" s="366"/>
      <c r="H86" s="362"/>
    </row>
    <row r="87" spans="1:8" ht="13.8" x14ac:dyDescent="0.25">
      <c r="A87" s="362">
        <v>1</v>
      </c>
      <c r="B87" s="363"/>
      <c r="C87" s="376"/>
      <c r="D87" s="365"/>
      <c r="E87" s="366"/>
      <c r="F87" s="366"/>
      <c r="G87" s="366"/>
      <c r="H87" s="362"/>
    </row>
    <row r="88" spans="1:8" x14ac:dyDescent="0.25">
      <c r="A88" s="362">
        <v>2</v>
      </c>
      <c r="B88" s="363"/>
      <c r="C88" s="364"/>
      <c r="D88" s="365"/>
      <c r="E88" s="366"/>
      <c r="F88" s="366"/>
      <c r="G88" s="366"/>
      <c r="H88" s="362"/>
    </row>
    <row r="89" spans="1:8" x14ac:dyDescent="0.25">
      <c r="A89" s="377">
        <v>3</v>
      </c>
      <c r="B89" s="276"/>
      <c r="C89" s="367"/>
      <c r="D89" s="378"/>
      <c r="E89" s="379"/>
      <c r="F89" s="379"/>
      <c r="G89" s="379"/>
      <c r="H89" s="367"/>
    </row>
    <row r="90" spans="1:8" x14ac:dyDescent="0.25">
      <c r="A90" s="380"/>
      <c r="B90" s="381"/>
      <c r="C90" s="382" t="s">
        <v>92</v>
      </c>
      <c r="D90" s="383"/>
      <c r="E90" s="384">
        <f t="shared" ref="E90:G90" si="5">SUM(E86:E89)</f>
        <v>0</v>
      </c>
      <c r="F90" s="384">
        <f t="shared" si="5"/>
        <v>0</v>
      </c>
      <c r="G90" s="384">
        <f t="shared" si="5"/>
        <v>0</v>
      </c>
      <c r="H90" s="385"/>
    </row>
    <row r="91" spans="1:8" x14ac:dyDescent="0.25">
      <c r="A91" s="386"/>
      <c r="B91" s="387"/>
      <c r="C91" s="671" t="s">
        <v>94</v>
      </c>
      <c r="D91" s="672"/>
      <c r="E91" s="388">
        <f t="shared" ref="E91:G91" si="6">E73+E79+E85+E90</f>
        <v>392248.57</v>
      </c>
      <c r="F91" s="388">
        <f t="shared" si="6"/>
        <v>0</v>
      </c>
      <c r="G91" s="388">
        <f t="shared" si="6"/>
        <v>0</v>
      </c>
      <c r="H91" s="386"/>
    </row>
    <row r="92" spans="1:8" ht="13.8" x14ac:dyDescent="0.25">
      <c r="A92" s="389"/>
      <c r="B92" s="325"/>
      <c r="C92" s="325"/>
      <c r="D92" s="325"/>
      <c r="E92" s="390"/>
      <c r="F92" s="390"/>
      <c r="G92" s="390"/>
      <c r="H92" s="325"/>
    </row>
    <row r="93" spans="1:8" ht="13.8" x14ac:dyDescent="0.25">
      <c r="A93" s="389"/>
      <c r="B93" s="325"/>
      <c r="C93" s="325"/>
      <c r="D93" s="325"/>
      <c r="E93" s="390"/>
      <c r="F93" s="390"/>
      <c r="G93" s="390"/>
      <c r="H93" s="325"/>
    </row>
    <row r="94" spans="1:8" ht="17.399999999999999" x14ac:dyDescent="0.3">
      <c r="A94" s="352" t="s">
        <v>103</v>
      </c>
      <c r="B94" s="353"/>
      <c r="C94" s="354"/>
      <c r="D94" s="355"/>
      <c r="E94" s="356"/>
      <c r="F94" s="356"/>
      <c r="G94" s="356"/>
      <c r="H94" s="248"/>
    </row>
    <row r="95" spans="1:8" x14ac:dyDescent="0.25">
      <c r="A95" s="248"/>
      <c r="B95" s="357"/>
      <c r="C95" s="248"/>
      <c r="D95" s="357"/>
      <c r="E95" s="356"/>
      <c r="F95" s="356"/>
      <c r="G95" s="356"/>
      <c r="H95" s="248"/>
    </row>
    <row r="96" spans="1:8" ht="14.4" customHeight="1" x14ac:dyDescent="0.3">
      <c r="A96" s="700" t="s">
        <v>3</v>
      </c>
      <c r="B96" s="698" t="s">
        <v>79</v>
      </c>
      <c r="C96" s="358" t="s">
        <v>80</v>
      </c>
      <c r="D96" s="358" t="s">
        <v>81</v>
      </c>
      <c r="E96" s="675" t="s">
        <v>133</v>
      </c>
      <c r="F96" s="675"/>
      <c r="G96" s="675"/>
      <c r="H96" s="676" t="s">
        <v>96</v>
      </c>
    </row>
    <row r="97" spans="1:8" ht="26.4" x14ac:dyDescent="0.3">
      <c r="A97" s="701"/>
      <c r="B97" s="699"/>
      <c r="C97" s="359" t="s">
        <v>97</v>
      </c>
      <c r="D97" s="391" t="s">
        <v>98</v>
      </c>
      <c r="E97" s="361" t="s">
        <v>54</v>
      </c>
      <c r="F97" s="361" t="s">
        <v>60</v>
      </c>
      <c r="G97" s="361" t="s">
        <v>41</v>
      </c>
      <c r="H97" s="677"/>
    </row>
    <row r="98" spans="1:8" x14ac:dyDescent="0.25">
      <c r="A98" s="362"/>
      <c r="B98" s="363" t="s">
        <v>85</v>
      </c>
      <c r="F98" s="366"/>
      <c r="G98" s="366"/>
      <c r="H98" s="362"/>
    </row>
    <row r="99" spans="1:8" ht="13.8" x14ac:dyDescent="0.25">
      <c r="A99" s="362">
        <v>1</v>
      </c>
      <c r="B99" s="363"/>
      <c r="C99" s="368" t="s">
        <v>137</v>
      </c>
      <c r="D99" s="395" t="s">
        <v>99</v>
      </c>
      <c r="E99" s="594">
        <v>35400</v>
      </c>
      <c r="F99" s="366"/>
      <c r="G99" s="366"/>
      <c r="H99" s="362" t="s">
        <v>304</v>
      </c>
    </row>
    <row r="100" spans="1:8" x14ac:dyDescent="0.25">
      <c r="A100" s="362">
        <v>2</v>
      </c>
      <c r="B100" s="363"/>
      <c r="C100" s="364"/>
      <c r="D100" s="365"/>
      <c r="E100" s="595"/>
      <c r="F100" s="366"/>
      <c r="G100" s="366"/>
      <c r="H100" s="362"/>
    </row>
    <row r="101" spans="1:8" x14ac:dyDescent="0.25">
      <c r="A101" s="362">
        <v>3</v>
      </c>
      <c r="B101" s="363"/>
      <c r="C101" s="364"/>
      <c r="D101" s="365"/>
      <c r="E101" s="595"/>
      <c r="F101" s="366"/>
      <c r="G101" s="366"/>
      <c r="H101" s="362"/>
    </row>
    <row r="102" spans="1:8" x14ac:dyDescent="0.25">
      <c r="A102" s="362"/>
      <c r="B102" s="363"/>
      <c r="C102" s="364"/>
      <c r="D102" s="365"/>
      <c r="E102" s="595"/>
      <c r="F102" s="366"/>
      <c r="G102" s="366"/>
      <c r="H102" s="362"/>
    </row>
    <row r="103" spans="1:8" x14ac:dyDescent="0.25">
      <c r="A103" s="369"/>
      <c r="B103" s="370"/>
      <c r="C103" s="371" t="s">
        <v>100</v>
      </c>
      <c r="D103" s="372"/>
      <c r="E103" s="596">
        <f>SUM(E99:E102)</f>
        <v>35400</v>
      </c>
      <c r="F103" s="373">
        <f t="shared" ref="F103:G103" si="7">SUM(F98:F102)</f>
        <v>0</v>
      </c>
      <c r="G103" s="373">
        <f t="shared" si="7"/>
        <v>0</v>
      </c>
      <c r="H103" s="369"/>
    </row>
    <row r="104" spans="1:8" x14ac:dyDescent="0.25">
      <c r="A104" s="362"/>
      <c r="B104" s="363" t="s">
        <v>101</v>
      </c>
      <c r="C104" s="364"/>
      <c r="D104" s="365"/>
      <c r="E104" s="595"/>
      <c r="F104" s="366"/>
      <c r="G104" s="366"/>
      <c r="H104" s="362"/>
    </row>
    <row r="105" spans="1:8" ht="27.6" x14ac:dyDescent="0.25">
      <c r="A105" s="362">
        <v>1</v>
      </c>
      <c r="B105" s="363"/>
      <c r="C105" s="401" t="s">
        <v>143</v>
      </c>
      <c r="D105" s="618" t="s">
        <v>302</v>
      </c>
      <c r="E105" s="595">
        <v>12700</v>
      </c>
      <c r="F105" s="366"/>
      <c r="G105" s="366"/>
      <c r="H105" s="362" t="s">
        <v>304</v>
      </c>
    </row>
    <row r="106" spans="1:8" ht="13.8" x14ac:dyDescent="0.25">
      <c r="A106" s="362">
        <v>2</v>
      </c>
      <c r="B106" s="363"/>
      <c r="C106" s="324" t="s">
        <v>144</v>
      </c>
      <c r="D106" s="618" t="s">
        <v>302</v>
      </c>
      <c r="E106" s="595">
        <v>7100</v>
      </c>
      <c r="F106" s="366"/>
      <c r="G106" s="366"/>
      <c r="H106" s="362" t="s">
        <v>303</v>
      </c>
    </row>
    <row r="107" spans="1:8" ht="13.8" x14ac:dyDescent="0.25">
      <c r="A107" s="362">
        <v>3</v>
      </c>
      <c r="B107" s="363"/>
      <c r="C107" s="324"/>
      <c r="D107" s="365"/>
      <c r="E107" s="595"/>
      <c r="F107" s="366"/>
      <c r="G107" s="366"/>
      <c r="H107" s="362"/>
    </row>
    <row r="108" spans="1:8" x14ac:dyDescent="0.25">
      <c r="A108" s="362"/>
      <c r="B108" s="363"/>
      <c r="C108" s="364"/>
      <c r="D108" s="365"/>
      <c r="E108" s="595"/>
      <c r="F108" s="366"/>
      <c r="G108" s="366"/>
      <c r="H108" s="362"/>
    </row>
    <row r="109" spans="1:8" x14ac:dyDescent="0.25">
      <c r="A109" s="369"/>
      <c r="B109" s="370"/>
      <c r="C109" s="371" t="s">
        <v>102</v>
      </c>
      <c r="D109" s="372"/>
      <c r="E109" s="596">
        <f>SUM(E105:E108)</f>
        <v>19800</v>
      </c>
      <c r="F109" s="373">
        <f t="shared" ref="F109:G109" si="8">SUM(F104:F108)</f>
        <v>0</v>
      </c>
      <c r="G109" s="373">
        <f t="shared" si="8"/>
        <v>0</v>
      </c>
      <c r="H109" s="369"/>
    </row>
    <row r="110" spans="1:8" ht="13.8" x14ac:dyDescent="0.3">
      <c r="A110" s="362"/>
      <c r="B110" s="363" t="s">
        <v>87</v>
      </c>
      <c r="E110" s="597"/>
      <c r="F110" s="398"/>
      <c r="G110" s="366"/>
      <c r="H110" s="362"/>
    </row>
    <row r="111" spans="1:8" ht="26.4" x14ac:dyDescent="0.25">
      <c r="A111" s="362">
        <v>1</v>
      </c>
      <c r="B111" s="363"/>
      <c r="C111" s="399" t="s">
        <v>138</v>
      </c>
      <c r="D111" s="395" t="s">
        <v>99</v>
      </c>
      <c r="E111" s="594">
        <v>2000</v>
      </c>
      <c r="F111" s="400"/>
      <c r="G111" s="366"/>
      <c r="H111" s="362"/>
    </row>
    <row r="112" spans="1:8" x14ac:dyDescent="0.25">
      <c r="A112" s="362">
        <v>2</v>
      </c>
      <c r="B112" s="363"/>
      <c r="C112" s="399" t="s">
        <v>139</v>
      </c>
      <c r="D112" s="395" t="s">
        <v>99</v>
      </c>
      <c r="E112" s="594">
        <v>12087</v>
      </c>
      <c r="F112" s="400"/>
      <c r="G112" s="366"/>
      <c r="H112" s="362"/>
    </row>
    <row r="113" spans="1:8" x14ac:dyDescent="0.25">
      <c r="A113" s="362"/>
      <c r="B113" s="363"/>
      <c r="C113" s="399" t="s">
        <v>140</v>
      </c>
      <c r="D113" s="395" t="s">
        <v>99</v>
      </c>
      <c r="E113" s="594">
        <v>5510.7</v>
      </c>
      <c r="F113" s="400"/>
      <c r="G113" s="366"/>
      <c r="H113" s="362"/>
    </row>
    <row r="114" spans="1:8" ht="26.4" x14ac:dyDescent="0.25">
      <c r="A114" s="362">
        <v>3</v>
      </c>
      <c r="B114" s="363"/>
      <c r="C114" s="399" t="s">
        <v>141</v>
      </c>
      <c r="D114" s="395" t="s">
        <v>99</v>
      </c>
      <c r="E114" s="594">
        <v>43378.5</v>
      </c>
      <c r="F114" s="400"/>
      <c r="G114" s="366"/>
      <c r="H114" s="362"/>
    </row>
    <row r="115" spans="1:8" ht="26.4" x14ac:dyDescent="0.25">
      <c r="A115" s="362">
        <v>4</v>
      </c>
      <c r="B115" s="363"/>
      <c r="C115" s="399" t="s">
        <v>138</v>
      </c>
      <c r="D115" s="395" t="s">
        <v>99</v>
      </c>
      <c r="E115" s="594">
        <v>14500</v>
      </c>
      <c r="F115" s="400"/>
      <c r="G115" s="366"/>
      <c r="H115" s="362"/>
    </row>
    <row r="116" spans="1:8" ht="26.4" x14ac:dyDescent="0.25">
      <c r="A116" s="362">
        <v>5</v>
      </c>
      <c r="B116" s="363"/>
      <c r="C116" s="399" t="s">
        <v>142</v>
      </c>
      <c r="D116" s="395" t="s">
        <v>99</v>
      </c>
      <c r="E116" s="594">
        <v>151.25</v>
      </c>
      <c r="F116" s="400"/>
      <c r="G116" s="366"/>
      <c r="H116" s="362"/>
    </row>
    <row r="117" spans="1:8" ht="26.4" x14ac:dyDescent="0.25">
      <c r="A117" s="362">
        <v>6</v>
      </c>
      <c r="B117" s="363"/>
      <c r="C117" s="399" t="s">
        <v>142</v>
      </c>
      <c r="D117" s="395" t="s">
        <v>99</v>
      </c>
      <c r="E117" s="594">
        <v>4200</v>
      </c>
      <c r="F117" s="400"/>
      <c r="G117" s="366"/>
      <c r="H117" s="362"/>
    </row>
    <row r="118" spans="1:8" ht="26.4" x14ac:dyDescent="0.25">
      <c r="A118" s="362">
        <v>7</v>
      </c>
      <c r="B118" s="363"/>
      <c r="C118" s="399" t="s">
        <v>142</v>
      </c>
      <c r="D118" s="395" t="s">
        <v>99</v>
      </c>
      <c r="E118" s="594">
        <v>2460</v>
      </c>
      <c r="F118" s="366"/>
      <c r="G118" s="366"/>
      <c r="H118" s="362"/>
    </row>
    <row r="119" spans="1:8" x14ac:dyDescent="0.25">
      <c r="A119" s="362"/>
      <c r="B119" s="363"/>
      <c r="C119" s="364"/>
      <c r="D119" s="365"/>
      <c r="E119" s="396"/>
      <c r="F119" s="366"/>
      <c r="G119" s="366"/>
      <c r="H119" s="362"/>
    </row>
    <row r="120" spans="1:8" x14ac:dyDescent="0.25">
      <c r="A120" s="369"/>
      <c r="B120" s="370"/>
      <c r="C120" s="371" t="s">
        <v>87</v>
      </c>
      <c r="D120" s="372"/>
      <c r="E120" s="373">
        <f>SUM(E111:E119)</f>
        <v>84287.45</v>
      </c>
      <c r="F120" s="373">
        <f>SUM(F110:F119)</f>
        <v>0</v>
      </c>
      <c r="G120" s="373">
        <f t="shared" ref="G120" si="9">SUM(G110:G119)</f>
        <v>0</v>
      </c>
      <c r="H120" s="369"/>
    </row>
    <row r="121" spans="1:8" x14ac:dyDescent="0.25">
      <c r="A121" s="362"/>
      <c r="B121" s="363" t="s">
        <v>92</v>
      </c>
      <c r="C121" s="364"/>
      <c r="D121" s="365"/>
      <c r="E121" s="366"/>
      <c r="F121" s="366"/>
      <c r="G121" s="366"/>
      <c r="H121" s="362"/>
    </row>
    <row r="122" spans="1:8" ht="52.8" x14ac:dyDescent="0.25">
      <c r="A122" s="362">
        <v>1</v>
      </c>
      <c r="B122" s="363"/>
      <c r="C122" s="325" t="s">
        <v>149</v>
      </c>
      <c r="D122" s="365" t="s">
        <v>99</v>
      </c>
      <c r="E122" s="366">
        <v>12100</v>
      </c>
      <c r="F122" s="366"/>
      <c r="G122" s="366"/>
      <c r="H122" s="362" t="s">
        <v>148</v>
      </c>
    </row>
    <row r="123" spans="1:8" ht="13.8" x14ac:dyDescent="0.25">
      <c r="A123" s="362">
        <v>2</v>
      </c>
      <c r="B123" s="363"/>
      <c r="C123" s="376"/>
      <c r="D123" s="365"/>
      <c r="E123" s="366"/>
      <c r="F123" s="366"/>
      <c r="G123" s="366"/>
      <c r="H123" s="362"/>
    </row>
    <row r="124" spans="1:8" ht="13.8" x14ac:dyDescent="0.25">
      <c r="A124" s="362">
        <v>3</v>
      </c>
      <c r="B124" s="363"/>
      <c r="C124" s="376"/>
      <c r="D124" s="365"/>
      <c r="E124" s="366"/>
      <c r="F124" s="366"/>
      <c r="G124" s="366"/>
      <c r="H124" s="362"/>
    </row>
    <row r="125" spans="1:8" ht="13.8" x14ac:dyDescent="0.25">
      <c r="A125" s="362">
        <v>4</v>
      </c>
      <c r="B125" s="363"/>
      <c r="C125" s="376"/>
      <c r="D125" s="365"/>
      <c r="E125" s="366"/>
      <c r="F125" s="366"/>
      <c r="G125" s="366"/>
      <c r="H125" s="362"/>
    </row>
    <row r="126" spans="1:8" x14ac:dyDescent="0.25">
      <c r="A126" s="362">
        <v>5</v>
      </c>
      <c r="B126" s="363"/>
      <c r="C126" s="364"/>
      <c r="D126" s="365"/>
      <c r="E126" s="366"/>
      <c r="F126" s="366"/>
      <c r="G126" s="366"/>
      <c r="H126" s="362"/>
    </row>
    <row r="127" spans="1:8" x14ac:dyDescent="0.25">
      <c r="A127" s="377">
        <v>6</v>
      </c>
      <c r="B127" s="276"/>
      <c r="C127" s="367"/>
      <c r="D127" s="378"/>
      <c r="E127" s="379"/>
      <c r="F127" s="379"/>
      <c r="G127" s="379"/>
      <c r="H127" s="367"/>
    </row>
    <row r="128" spans="1:8" x14ac:dyDescent="0.25">
      <c r="A128" s="380"/>
      <c r="B128" s="381"/>
      <c r="C128" s="382" t="s">
        <v>92</v>
      </c>
      <c r="D128" s="383"/>
      <c r="E128" s="384">
        <f>E122+E123+E124+E125+E126+E127</f>
        <v>12100</v>
      </c>
      <c r="F128" s="384">
        <f>F122+F123+F124+F125+F126+F127</f>
        <v>0</v>
      </c>
      <c r="G128" s="384">
        <f>G122+G123+G124+G125+G126+G127</f>
        <v>0</v>
      </c>
      <c r="H128" s="385"/>
    </row>
    <row r="129" spans="1:8" x14ac:dyDescent="0.25">
      <c r="A129" s="386"/>
      <c r="B129" s="387"/>
      <c r="C129" s="671" t="s">
        <v>94</v>
      </c>
      <c r="D129" s="672"/>
      <c r="E129" s="388">
        <f>E103+E109+E120+E128</f>
        <v>151587.45000000001</v>
      </c>
      <c r="F129" s="388">
        <f t="shared" ref="F129:G129" si="10">SUM(F98:F98)</f>
        <v>0</v>
      </c>
      <c r="G129" s="388">
        <f t="shared" si="10"/>
        <v>0</v>
      </c>
      <c r="H129" s="386"/>
    </row>
    <row r="132" spans="1:8" ht="33" customHeight="1" x14ac:dyDescent="0.25">
      <c r="B132" s="695" t="s">
        <v>74</v>
      </c>
      <c r="C132" s="695"/>
    </row>
    <row r="133" spans="1:8" x14ac:dyDescent="0.3">
      <c r="A133" s="706" t="s">
        <v>108</v>
      </c>
      <c r="B133" s="706"/>
      <c r="C133" s="706"/>
      <c r="D133" s="706"/>
    </row>
    <row r="134" spans="1:8" x14ac:dyDescent="0.3">
      <c r="B134" s="642" t="s">
        <v>71</v>
      </c>
    </row>
  </sheetData>
  <mergeCells count="35">
    <mergeCell ref="A133:D133"/>
    <mergeCell ref="B3:D3"/>
    <mergeCell ref="B4:B5"/>
    <mergeCell ref="C4:C5"/>
    <mergeCell ref="D4:D5"/>
    <mergeCell ref="A13:A18"/>
    <mergeCell ref="B13:B18"/>
    <mergeCell ref="B132:C132"/>
    <mergeCell ref="A38:A39"/>
    <mergeCell ref="H4:H5"/>
    <mergeCell ref="B96:B97"/>
    <mergeCell ref="A96:A97"/>
    <mergeCell ref="B31:B33"/>
    <mergeCell ref="E4:G4"/>
    <mergeCell ref="A6:A12"/>
    <mergeCell ref="B6:B12"/>
    <mergeCell ref="A19:A26"/>
    <mergeCell ref="B19:B26"/>
    <mergeCell ref="A27:A30"/>
    <mergeCell ref="B27:B30"/>
    <mergeCell ref="E36:G36"/>
    <mergeCell ref="C34:D34"/>
    <mergeCell ref="C1:G1"/>
    <mergeCell ref="C129:D129"/>
    <mergeCell ref="C61:D61"/>
    <mergeCell ref="E66:G66"/>
    <mergeCell ref="H66:H67"/>
    <mergeCell ref="C91:D91"/>
    <mergeCell ref="E96:G96"/>
    <mergeCell ref="H96:H97"/>
    <mergeCell ref="C48:D48"/>
    <mergeCell ref="B49:C49"/>
    <mergeCell ref="B36:B37"/>
    <mergeCell ref="C36:C37"/>
    <mergeCell ref="D36:D37"/>
  </mergeCells>
  <pageMargins left="0.7" right="0.7" top="0.75" bottom="0.75" header="0.3" footer="0.3"/>
  <pageSetup paperSize="9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31"/>
  <sheetViews>
    <sheetView zoomScale="130" zoomScaleNormal="130" workbookViewId="0">
      <selection activeCell="A3" sqref="A3"/>
    </sheetView>
  </sheetViews>
  <sheetFormatPr defaultColWidth="9.109375" defaultRowHeight="13.8" x14ac:dyDescent="0.3"/>
  <cols>
    <col min="1" max="1" width="19.44140625" style="74" customWidth="1"/>
    <col min="2" max="2" width="8" style="74" customWidth="1"/>
    <col min="3" max="3" width="55" style="8" customWidth="1"/>
    <col min="4" max="4" width="14.88671875" style="74" customWidth="1"/>
    <col min="5" max="5" width="18.109375" style="75" customWidth="1"/>
    <col min="6" max="9" width="17.5546875" style="75" customWidth="1"/>
    <col min="10" max="10" width="73.88671875" style="8" customWidth="1"/>
    <col min="11" max="16384" width="9.109375" style="8"/>
  </cols>
  <sheetData>
    <row r="1" spans="1:10" ht="27" customHeight="1" x14ac:dyDescent="0.55000000000000004">
      <c r="C1" s="165" t="s">
        <v>49</v>
      </c>
    </row>
    <row r="2" spans="1:10" x14ac:dyDescent="0.3">
      <c r="A2" s="184"/>
      <c r="B2" s="76"/>
      <c r="C2" s="76"/>
      <c r="D2" s="184"/>
      <c r="E2" s="185"/>
      <c r="F2" s="185"/>
      <c r="G2" s="185"/>
      <c r="H2" s="185"/>
      <c r="I2" s="185"/>
      <c r="J2" s="76"/>
    </row>
    <row r="3" spans="1:10" x14ac:dyDescent="0.3">
      <c r="A3" s="76"/>
      <c r="C3" s="186"/>
    </row>
    <row r="8" spans="1:10" x14ac:dyDescent="0.3">
      <c r="C8" s="158"/>
      <c r="D8" s="187"/>
    </row>
    <row r="9" spans="1:10" x14ac:dyDescent="0.3">
      <c r="C9" s="158"/>
      <c r="D9" s="187"/>
    </row>
    <row r="10" spans="1:10" x14ac:dyDescent="0.3">
      <c r="C10" s="158"/>
      <c r="D10" s="187"/>
    </row>
    <row r="11" spans="1:10" x14ac:dyDescent="0.3">
      <c r="C11" s="158"/>
      <c r="D11" s="187"/>
    </row>
    <row r="12" spans="1:10" x14ac:dyDescent="0.3">
      <c r="C12" s="158"/>
      <c r="D12" s="187"/>
    </row>
    <row r="13" spans="1:10" x14ac:dyDescent="0.3">
      <c r="A13" s="187"/>
      <c r="B13" s="187"/>
      <c r="C13" s="188"/>
      <c r="D13" s="189"/>
      <c r="E13" s="77"/>
      <c r="F13" s="77"/>
      <c r="G13" s="77"/>
      <c r="H13" s="77"/>
      <c r="I13" s="77"/>
      <c r="J13" s="158"/>
    </row>
    <row r="14" spans="1:10" x14ac:dyDescent="0.3">
      <c r="A14" s="76"/>
      <c r="B14" s="181"/>
      <c r="C14" s="91"/>
    </row>
    <row r="15" spans="1:10" x14ac:dyDescent="0.3">
      <c r="B15" s="181"/>
    </row>
    <row r="16" spans="1:10" x14ac:dyDescent="0.3">
      <c r="B16" s="181"/>
    </row>
    <row r="17" spans="2:4" x14ac:dyDescent="0.3">
      <c r="B17" s="181"/>
    </row>
    <row r="18" spans="2:4" x14ac:dyDescent="0.3">
      <c r="B18" s="181"/>
    </row>
    <row r="19" spans="2:4" x14ac:dyDescent="0.3">
      <c r="B19" s="181"/>
    </row>
    <row r="20" spans="2:4" x14ac:dyDescent="0.3">
      <c r="B20" s="181"/>
    </row>
    <row r="21" spans="2:4" x14ac:dyDescent="0.3">
      <c r="B21" s="181"/>
    </row>
    <row r="22" spans="2:4" x14ac:dyDescent="0.3">
      <c r="B22" s="181"/>
    </row>
    <row r="23" spans="2:4" x14ac:dyDescent="0.3">
      <c r="B23" s="181"/>
      <c r="D23" s="187"/>
    </row>
    <row r="24" spans="2:4" x14ac:dyDescent="0.3">
      <c r="B24" s="181"/>
      <c r="D24" s="187"/>
    </row>
    <row r="25" spans="2:4" x14ac:dyDescent="0.3">
      <c r="B25" s="181"/>
      <c r="D25" s="187"/>
    </row>
    <row r="26" spans="2:4" x14ac:dyDescent="0.3">
      <c r="B26" s="181"/>
      <c r="D26" s="187"/>
    </row>
    <row r="27" spans="2:4" x14ac:dyDescent="0.3">
      <c r="B27" s="181"/>
      <c r="D27" s="187"/>
    </row>
    <row r="28" spans="2:4" x14ac:dyDescent="0.3">
      <c r="B28" s="181"/>
      <c r="D28" s="187"/>
    </row>
    <row r="29" spans="2:4" x14ac:dyDescent="0.3">
      <c r="B29" s="181"/>
      <c r="D29" s="187"/>
    </row>
    <row r="30" spans="2:4" x14ac:dyDescent="0.3">
      <c r="B30" s="181"/>
      <c r="D30" s="187"/>
    </row>
    <row r="31" spans="2:4" x14ac:dyDescent="0.3">
      <c r="B31" s="181"/>
      <c r="D31" s="187"/>
    </row>
    <row r="32" spans="2:4" x14ac:dyDescent="0.3">
      <c r="B32" s="181"/>
      <c r="D32" s="187"/>
    </row>
    <row r="33" spans="1:10" x14ac:dyDescent="0.3">
      <c r="A33" s="187"/>
      <c r="B33" s="187"/>
      <c r="C33" s="188"/>
      <c r="D33" s="189"/>
      <c r="E33" s="77"/>
      <c r="F33" s="77"/>
      <c r="G33" s="77"/>
      <c r="H33" s="77"/>
      <c r="I33" s="77"/>
      <c r="J33" s="158"/>
    </row>
    <row r="34" spans="1:10" x14ac:dyDescent="0.3">
      <c r="A34" s="76"/>
      <c r="E34" s="190"/>
    </row>
    <row r="35" spans="1:10" x14ac:dyDescent="0.3">
      <c r="B35" s="181"/>
      <c r="E35" s="191"/>
    </row>
    <row r="36" spans="1:10" x14ac:dyDescent="0.3">
      <c r="B36" s="182"/>
      <c r="C36" s="158"/>
      <c r="D36" s="187"/>
    </row>
    <row r="37" spans="1:10" x14ac:dyDescent="0.3">
      <c r="B37" s="182"/>
      <c r="C37" s="158"/>
      <c r="D37" s="187"/>
    </row>
    <row r="38" spans="1:10" x14ac:dyDescent="0.3">
      <c r="B38" s="182"/>
      <c r="C38" s="158"/>
      <c r="D38" s="187"/>
    </row>
    <row r="39" spans="1:10" x14ac:dyDescent="0.3">
      <c r="A39" s="187"/>
      <c r="B39" s="187"/>
      <c r="C39" s="188"/>
      <c r="D39" s="189"/>
      <c r="E39" s="77"/>
      <c r="F39" s="77"/>
      <c r="G39" s="77"/>
      <c r="H39" s="77"/>
      <c r="I39" s="77"/>
      <c r="J39" s="158"/>
    </row>
    <row r="40" spans="1:10" x14ac:dyDescent="0.3">
      <c r="A40" s="76"/>
    </row>
    <row r="41" spans="1:10" x14ac:dyDescent="0.3">
      <c r="D41" s="183"/>
    </row>
    <row r="42" spans="1:10" x14ac:dyDescent="0.3">
      <c r="D42" s="183"/>
    </row>
    <row r="43" spans="1:10" x14ac:dyDescent="0.3">
      <c r="D43" s="183"/>
    </row>
    <row r="44" spans="1:10" x14ac:dyDescent="0.3">
      <c r="D44" s="183"/>
    </row>
    <row r="45" spans="1:10" x14ac:dyDescent="0.3">
      <c r="D45" s="183"/>
    </row>
    <row r="46" spans="1:10" x14ac:dyDescent="0.3">
      <c r="D46" s="183"/>
    </row>
    <row r="47" spans="1:10" x14ac:dyDescent="0.3">
      <c r="D47" s="183"/>
    </row>
    <row r="48" spans="1:10" x14ac:dyDescent="0.3">
      <c r="D48" s="183"/>
    </row>
    <row r="49" spans="2:9" x14ac:dyDescent="0.3">
      <c r="D49" s="183"/>
    </row>
    <row r="50" spans="2:9" x14ac:dyDescent="0.3">
      <c r="D50" s="183"/>
    </row>
    <row r="51" spans="2:9" x14ac:dyDescent="0.3">
      <c r="D51" s="183"/>
    </row>
    <row r="52" spans="2:9" x14ac:dyDescent="0.3">
      <c r="D52" s="183"/>
    </row>
    <row r="53" spans="2:9" x14ac:dyDescent="0.3">
      <c r="B53" s="187"/>
      <c r="C53" s="192"/>
      <c r="D53" s="193"/>
      <c r="E53" s="194"/>
      <c r="F53" s="194"/>
      <c r="G53" s="194"/>
      <c r="H53" s="194"/>
      <c r="I53" s="194"/>
    </row>
    <row r="54" spans="2:9" x14ac:dyDescent="0.3">
      <c r="B54" s="187"/>
      <c r="D54" s="187"/>
    </row>
    <row r="55" spans="2:9" x14ac:dyDescent="0.3">
      <c r="B55" s="187"/>
      <c r="D55" s="187"/>
    </row>
    <row r="56" spans="2:9" x14ac:dyDescent="0.3">
      <c r="B56" s="187"/>
      <c r="D56" s="187"/>
    </row>
    <row r="57" spans="2:9" x14ac:dyDescent="0.3">
      <c r="B57" s="187"/>
      <c r="D57" s="187"/>
    </row>
    <row r="58" spans="2:9" x14ac:dyDescent="0.3">
      <c r="B58" s="187"/>
      <c r="D58" s="187"/>
    </row>
    <row r="59" spans="2:9" x14ac:dyDescent="0.3">
      <c r="B59" s="187"/>
      <c r="D59" s="187"/>
    </row>
    <row r="60" spans="2:9" x14ac:dyDescent="0.3">
      <c r="B60" s="187"/>
      <c r="D60" s="187"/>
    </row>
    <row r="61" spans="2:9" x14ac:dyDescent="0.3">
      <c r="B61" s="187"/>
      <c r="D61" s="187"/>
    </row>
    <row r="62" spans="2:9" x14ac:dyDescent="0.3">
      <c r="B62" s="187"/>
      <c r="D62" s="187"/>
    </row>
    <row r="63" spans="2:9" x14ac:dyDescent="0.3">
      <c r="B63" s="187"/>
      <c r="D63" s="187"/>
    </row>
    <row r="64" spans="2:9" x14ac:dyDescent="0.3">
      <c r="B64" s="187"/>
      <c r="C64" s="158"/>
      <c r="D64" s="187"/>
    </row>
    <row r="65" spans="1:10" x14ac:dyDescent="0.3">
      <c r="B65" s="187"/>
      <c r="C65" s="158"/>
      <c r="D65" s="187"/>
    </row>
    <row r="66" spans="1:10" x14ac:dyDescent="0.3">
      <c r="B66" s="195"/>
      <c r="D66" s="187"/>
    </row>
    <row r="67" spans="1:10" x14ac:dyDescent="0.3">
      <c r="A67" s="187"/>
      <c r="B67" s="187"/>
      <c r="C67" s="188"/>
      <c r="D67" s="189"/>
      <c r="E67" s="77"/>
      <c r="F67" s="77"/>
      <c r="G67" s="77"/>
      <c r="H67" s="77"/>
      <c r="I67" s="77"/>
      <c r="J67" s="158"/>
    </row>
    <row r="68" spans="1:10" x14ac:dyDescent="0.3">
      <c r="A68" s="76"/>
    </row>
    <row r="69" spans="1:10" x14ac:dyDescent="0.3">
      <c r="A69" s="196"/>
      <c r="B69" s="187"/>
    </row>
    <row r="70" spans="1:10" x14ac:dyDescent="0.3">
      <c r="A70" s="196"/>
      <c r="B70" s="187"/>
    </row>
    <row r="71" spans="1:10" x14ac:dyDescent="0.3">
      <c r="A71" s="196"/>
      <c r="B71" s="187"/>
    </row>
    <row r="72" spans="1:10" x14ac:dyDescent="0.3">
      <c r="A72" s="196"/>
      <c r="B72" s="187"/>
    </row>
    <row r="73" spans="1:10" x14ac:dyDescent="0.3">
      <c r="A73" s="196"/>
      <c r="B73" s="187"/>
    </row>
    <row r="74" spans="1:10" x14ac:dyDescent="0.3">
      <c r="A74" s="196"/>
      <c r="B74" s="187"/>
    </row>
    <row r="75" spans="1:10" x14ac:dyDescent="0.3">
      <c r="A75" s="196"/>
      <c r="B75" s="187"/>
    </row>
    <row r="76" spans="1:10" x14ac:dyDescent="0.3">
      <c r="A76" s="196"/>
      <c r="B76" s="187"/>
    </row>
    <row r="77" spans="1:10" x14ac:dyDescent="0.3">
      <c r="A77" s="196"/>
      <c r="B77" s="187"/>
    </row>
    <row r="78" spans="1:10" x14ac:dyDescent="0.3">
      <c r="A78" s="196"/>
      <c r="B78" s="187"/>
    </row>
    <row r="79" spans="1:10" x14ac:dyDescent="0.3">
      <c r="A79" s="196"/>
      <c r="B79" s="187"/>
    </row>
    <row r="80" spans="1:10" x14ac:dyDescent="0.3">
      <c r="A80" s="196"/>
      <c r="B80" s="187"/>
    </row>
    <row r="81" spans="1:2" x14ac:dyDescent="0.3">
      <c r="A81" s="196"/>
      <c r="B81" s="187"/>
    </row>
    <row r="82" spans="1:2" x14ac:dyDescent="0.3">
      <c r="A82" s="196"/>
      <c r="B82" s="187"/>
    </row>
    <row r="83" spans="1:2" x14ac:dyDescent="0.3">
      <c r="A83" s="196"/>
      <c r="B83" s="187"/>
    </row>
    <row r="84" spans="1:2" x14ac:dyDescent="0.3">
      <c r="A84" s="196"/>
      <c r="B84" s="187"/>
    </row>
    <row r="85" spans="1:2" x14ac:dyDescent="0.3">
      <c r="A85" s="196"/>
      <c r="B85" s="187"/>
    </row>
    <row r="86" spans="1:2" x14ac:dyDescent="0.3">
      <c r="A86" s="196"/>
      <c r="B86" s="187"/>
    </row>
    <row r="87" spans="1:2" x14ac:dyDescent="0.3">
      <c r="A87" s="196"/>
      <c r="B87" s="187"/>
    </row>
    <row r="88" spans="1:2" x14ac:dyDescent="0.3">
      <c r="A88" s="196"/>
      <c r="B88" s="187"/>
    </row>
    <row r="89" spans="1:2" x14ac:dyDescent="0.3">
      <c r="A89" s="196"/>
      <c r="B89" s="187"/>
    </row>
    <row r="90" spans="1:2" x14ac:dyDescent="0.3">
      <c r="A90" s="196"/>
      <c r="B90" s="187"/>
    </row>
    <row r="91" spans="1:2" x14ac:dyDescent="0.3">
      <c r="A91" s="196"/>
      <c r="B91" s="187"/>
    </row>
    <row r="92" spans="1:2" x14ac:dyDescent="0.3">
      <c r="A92" s="196"/>
      <c r="B92" s="187"/>
    </row>
    <row r="93" spans="1:2" x14ac:dyDescent="0.3">
      <c r="A93" s="196"/>
      <c r="B93" s="187"/>
    </row>
    <row r="94" spans="1:2" x14ac:dyDescent="0.3">
      <c r="A94" s="196"/>
      <c r="B94" s="187"/>
    </row>
    <row r="95" spans="1:2" x14ac:dyDescent="0.3">
      <c r="A95" s="196"/>
      <c r="B95" s="187"/>
    </row>
    <row r="96" spans="1:2" x14ac:dyDescent="0.3">
      <c r="A96" s="196"/>
      <c r="B96" s="187"/>
    </row>
    <row r="97" spans="1:2" x14ac:dyDescent="0.3">
      <c r="A97" s="196"/>
      <c r="B97" s="187"/>
    </row>
    <row r="98" spans="1:2" x14ac:dyDescent="0.3">
      <c r="A98" s="196"/>
      <c r="B98" s="187"/>
    </row>
    <row r="99" spans="1:2" x14ac:dyDescent="0.3">
      <c r="A99" s="196"/>
      <c r="B99" s="187"/>
    </row>
    <row r="100" spans="1:2" x14ac:dyDescent="0.3">
      <c r="A100" s="196"/>
      <c r="B100" s="187"/>
    </row>
    <row r="101" spans="1:2" x14ac:dyDescent="0.3">
      <c r="A101" s="196"/>
      <c r="B101" s="187"/>
    </row>
    <row r="102" spans="1:2" x14ac:dyDescent="0.3">
      <c r="A102" s="196"/>
      <c r="B102" s="187"/>
    </row>
    <row r="103" spans="1:2" x14ac:dyDescent="0.3">
      <c r="A103" s="196"/>
      <c r="B103" s="187"/>
    </row>
    <row r="104" spans="1:2" x14ac:dyDescent="0.3">
      <c r="A104" s="196"/>
      <c r="B104" s="187"/>
    </row>
    <row r="105" spans="1:2" x14ac:dyDescent="0.3">
      <c r="A105" s="196"/>
      <c r="B105" s="187"/>
    </row>
    <row r="106" spans="1:2" x14ac:dyDescent="0.3">
      <c r="A106" s="196"/>
      <c r="B106" s="187"/>
    </row>
    <row r="107" spans="1:2" x14ac:dyDescent="0.3">
      <c r="A107" s="196"/>
      <c r="B107" s="187"/>
    </row>
    <row r="108" spans="1:2" x14ac:dyDescent="0.3">
      <c r="A108" s="196"/>
      <c r="B108" s="187"/>
    </row>
    <row r="109" spans="1:2" x14ac:dyDescent="0.3">
      <c r="A109" s="196"/>
      <c r="B109" s="187"/>
    </row>
    <row r="110" spans="1:2" x14ac:dyDescent="0.3">
      <c r="A110" s="196"/>
      <c r="B110" s="187"/>
    </row>
    <row r="111" spans="1:2" x14ac:dyDescent="0.3">
      <c r="A111" s="196"/>
      <c r="B111" s="187"/>
    </row>
    <row r="112" spans="1:2" x14ac:dyDescent="0.3">
      <c r="A112" s="196"/>
      <c r="B112" s="187"/>
    </row>
    <row r="113" spans="1:4" x14ac:dyDescent="0.3">
      <c r="A113" s="196"/>
      <c r="B113" s="187"/>
    </row>
    <row r="114" spans="1:4" x14ac:dyDescent="0.3">
      <c r="A114" s="196"/>
      <c r="B114" s="187"/>
    </row>
    <row r="115" spans="1:4" x14ac:dyDescent="0.3">
      <c r="A115" s="196"/>
      <c r="B115" s="187"/>
    </row>
    <row r="116" spans="1:4" x14ac:dyDescent="0.3">
      <c r="A116" s="196"/>
      <c r="B116" s="187"/>
    </row>
    <row r="117" spans="1:4" x14ac:dyDescent="0.3">
      <c r="A117" s="196"/>
      <c r="B117" s="187"/>
    </row>
    <row r="118" spans="1:4" x14ac:dyDescent="0.3">
      <c r="A118" s="196"/>
      <c r="B118" s="187"/>
      <c r="C118" s="158"/>
      <c r="D118" s="187"/>
    </row>
    <row r="119" spans="1:4" x14ac:dyDescent="0.3">
      <c r="A119" s="196"/>
      <c r="B119" s="187"/>
    </row>
    <row r="120" spans="1:4" x14ac:dyDescent="0.3">
      <c r="A120" s="196"/>
      <c r="B120" s="187"/>
    </row>
    <row r="121" spans="1:4" x14ac:dyDescent="0.3">
      <c r="A121" s="196"/>
      <c r="B121" s="187"/>
    </row>
    <row r="122" spans="1:4" x14ac:dyDescent="0.3">
      <c r="A122" s="196"/>
      <c r="B122" s="187"/>
    </row>
    <row r="123" spans="1:4" x14ac:dyDescent="0.3">
      <c r="A123" s="196"/>
      <c r="B123" s="187"/>
    </row>
    <row r="124" spans="1:4" x14ac:dyDescent="0.3">
      <c r="A124" s="196"/>
      <c r="B124" s="187"/>
    </row>
    <row r="125" spans="1:4" x14ac:dyDescent="0.3">
      <c r="A125" s="196"/>
      <c r="B125" s="187"/>
    </row>
    <row r="126" spans="1:4" x14ac:dyDescent="0.3">
      <c r="A126" s="196"/>
      <c r="B126" s="187"/>
    </row>
    <row r="127" spans="1:4" x14ac:dyDescent="0.3">
      <c r="A127" s="196"/>
      <c r="B127" s="187"/>
    </row>
    <row r="128" spans="1:4" x14ac:dyDescent="0.3">
      <c r="A128" s="196"/>
      <c r="B128" s="187"/>
    </row>
    <row r="129" spans="1:2" x14ac:dyDescent="0.3">
      <c r="A129" s="196"/>
      <c r="B129" s="187"/>
    </row>
    <row r="130" spans="1:2" x14ac:dyDescent="0.3">
      <c r="A130" s="196"/>
      <c r="B130" s="187"/>
    </row>
    <row r="131" spans="1:2" x14ac:dyDescent="0.3">
      <c r="A131" s="196"/>
      <c r="B131" s="187"/>
    </row>
    <row r="132" spans="1:2" x14ac:dyDescent="0.3">
      <c r="A132" s="196"/>
      <c r="B132" s="187"/>
    </row>
    <row r="133" spans="1:2" x14ac:dyDescent="0.3">
      <c r="A133" s="196"/>
      <c r="B133" s="187"/>
    </row>
    <row r="134" spans="1:2" x14ac:dyDescent="0.3">
      <c r="A134" s="196"/>
      <c r="B134" s="187"/>
    </row>
    <row r="135" spans="1:2" x14ac:dyDescent="0.3">
      <c r="A135" s="196"/>
      <c r="B135" s="187"/>
    </row>
    <row r="136" spans="1:2" x14ac:dyDescent="0.3">
      <c r="A136" s="196"/>
      <c r="B136" s="187"/>
    </row>
    <row r="137" spans="1:2" x14ac:dyDescent="0.3">
      <c r="A137" s="196"/>
      <c r="B137" s="187"/>
    </row>
    <row r="138" spans="1:2" x14ac:dyDescent="0.3">
      <c r="A138" s="196"/>
      <c r="B138" s="187"/>
    </row>
    <row r="139" spans="1:2" x14ac:dyDescent="0.3">
      <c r="A139" s="196"/>
      <c r="B139" s="187"/>
    </row>
    <row r="140" spans="1:2" x14ac:dyDescent="0.3">
      <c r="A140" s="196"/>
      <c r="B140" s="187"/>
    </row>
    <row r="141" spans="1:2" x14ac:dyDescent="0.3">
      <c r="A141" s="196"/>
      <c r="B141" s="187"/>
    </row>
    <row r="142" spans="1:2" x14ac:dyDescent="0.3">
      <c r="A142" s="196"/>
      <c r="B142" s="187"/>
    </row>
    <row r="143" spans="1:2" x14ac:dyDescent="0.3">
      <c r="A143" s="196"/>
      <c r="B143" s="187"/>
    </row>
    <row r="144" spans="1:2" x14ac:dyDescent="0.3">
      <c r="A144" s="196"/>
      <c r="B144" s="187"/>
    </row>
    <row r="145" spans="1:2" x14ac:dyDescent="0.3">
      <c r="A145" s="196"/>
      <c r="B145" s="187"/>
    </row>
    <row r="146" spans="1:2" x14ac:dyDescent="0.3">
      <c r="A146" s="196"/>
      <c r="B146" s="187"/>
    </row>
    <row r="147" spans="1:2" x14ac:dyDescent="0.3">
      <c r="A147" s="196"/>
      <c r="B147" s="187"/>
    </row>
    <row r="148" spans="1:2" x14ac:dyDescent="0.3">
      <c r="A148" s="196"/>
      <c r="B148" s="187"/>
    </row>
    <row r="149" spans="1:2" x14ac:dyDescent="0.3">
      <c r="A149" s="196"/>
      <c r="B149" s="187"/>
    </row>
    <row r="150" spans="1:2" x14ac:dyDescent="0.3">
      <c r="A150" s="196"/>
      <c r="B150" s="187"/>
    </row>
    <row r="151" spans="1:2" x14ac:dyDescent="0.3">
      <c r="A151" s="196"/>
      <c r="B151" s="187"/>
    </row>
    <row r="152" spans="1:2" x14ac:dyDescent="0.3">
      <c r="A152" s="196"/>
      <c r="B152" s="187"/>
    </row>
    <row r="153" spans="1:2" x14ac:dyDescent="0.3">
      <c r="A153" s="196"/>
      <c r="B153" s="187"/>
    </row>
    <row r="154" spans="1:2" x14ac:dyDescent="0.3">
      <c r="A154" s="196"/>
      <c r="B154" s="187"/>
    </row>
    <row r="155" spans="1:2" x14ac:dyDescent="0.3">
      <c r="A155" s="196"/>
      <c r="B155" s="187"/>
    </row>
    <row r="156" spans="1:2" x14ac:dyDescent="0.3">
      <c r="A156" s="196"/>
      <c r="B156" s="187"/>
    </row>
    <row r="157" spans="1:2" x14ac:dyDescent="0.3">
      <c r="A157" s="196"/>
      <c r="B157" s="187"/>
    </row>
    <row r="158" spans="1:2" x14ac:dyDescent="0.3">
      <c r="A158" s="196"/>
      <c r="B158" s="187"/>
    </row>
    <row r="159" spans="1:2" x14ac:dyDescent="0.3">
      <c r="A159" s="196"/>
      <c r="B159" s="187"/>
    </row>
    <row r="160" spans="1:2" x14ac:dyDescent="0.3">
      <c r="A160" s="196"/>
      <c r="B160" s="187"/>
    </row>
    <row r="161" spans="1:2" x14ac:dyDescent="0.3">
      <c r="A161" s="196"/>
      <c r="B161" s="187"/>
    </row>
    <row r="162" spans="1:2" x14ac:dyDescent="0.3">
      <c r="A162" s="196"/>
      <c r="B162" s="187"/>
    </row>
    <row r="163" spans="1:2" x14ac:dyDescent="0.3">
      <c r="A163" s="196"/>
      <c r="B163" s="187"/>
    </row>
    <row r="164" spans="1:2" x14ac:dyDescent="0.3">
      <c r="A164" s="196"/>
      <c r="B164" s="187"/>
    </row>
    <row r="165" spans="1:2" x14ac:dyDescent="0.3">
      <c r="A165" s="196"/>
      <c r="B165" s="187"/>
    </row>
    <row r="166" spans="1:2" x14ac:dyDescent="0.3">
      <c r="A166" s="196"/>
      <c r="B166" s="187"/>
    </row>
    <row r="167" spans="1:2" x14ac:dyDescent="0.3">
      <c r="A167" s="196"/>
      <c r="B167" s="187"/>
    </row>
    <row r="168" spans="1:2" x14ac:dyDescent="0.3">
      <c r="A168" s="196"/>
      <c r="B168" s="187"/>
    </row>
    <row r="169" spans="1:2" x14ac:dyDescent="0.3">
      <c r="A169" s="196"/>
      <c r="B169" s="187"/>
    </row>
    <row r="170" spans="1:2" x14ac:dyDescent="0.3">
      <c r="A170" s="196"/>
      <c r="B170" s="187"/>
    </row>
    <row r="171" spans="1:2" x14ac:dyDescent="0.3">
      <c r="A171" s="196"/>
      <c r="B171" s="187"/>
    </row>
    <row r="172" spans="1:2" x14ac:dyDescent="0.3">
      <c r="A172" s="196"/>
      <c r="B172" s="187"/>
    </row>
    <row r="173" spans="1:2" x14ac:dyDescent="0.3">
      <c r="A173" s="196"/>
      <c r="B173" s="187"/>
    </row>
    <row r="174" spans="1:2" x14ac:dyDescent="0.3">
      <c r="A174" s="196"/>
      <c r="B174" s="187"/>
    </row>
    <row r="175" spans="1:2" x14ac:dyDescent="0.3">
      <c r="A175" s="196"/>
      <c r="B175" s="187"/>
    </row>
    <row r="176" spans="1:2" x14ac:dyDescent="0.3">
      <c r="A176" s="196"/>
      <c r="B176" s="187"/>
    </row>
    <row r="177" spans="1:2" x14ac:dyDescent="0.3">
      <c r="A177" s="196"/>
      <c r="B177" s="187"/>
    </row>
    <row r="178" spans="1:2" x14ac:dyDescent="0.3">
      <c r="A178" s="196"/>
      <c r="B178" s="187"/>
    </row>
    <row r="179" spans="1:2" x14ac:dyDescent="0.3">
      <c r="A179" s="196"/>
      <c r="B179" s="187"/>
    </row>
    <row r="180" spans="1:2" x14ac:dyDescent="0.3">
      <c r="A180" s="196"/>
      <c r="B180" s="187"/>
    </row>
    <row r="181" spans="1:2" x14ac:dyDescent="0.3">
      <c r="A181" s="196"/>
      <c r="B181" s="187"/>
    </row>
    <row r="182" spans="1:2" x14ac:dyDescent="0.3">
      <c r="A182" s="196"/>
      <c r="B182" s="187"/>
    </row>
    <row r="183" spans="1:2" x14ac:dyDescent="0.3">
      <c r="A183" s="196"/>
      <c r="B183" s="187"/>
    </row>
    <row r="184" spans="1:2" x14ac:dyDescent="0.3">
      <c r="A184" s="196"/>
      <c r="B184" s="187"/>
    </row>
    <row r="185" spans="1:2" x14ac:dyDescent="0.3">
      <c r="A185" s="196"/>
      <c r="B185" s="187"/>
    </row>
    <row r="186" spans="1:2" x14ac:dyDescent="0.3">
      <c r="A186" s="196"/>
      <c r="B186" s="187"/>
    </row>
    <row r="187" spans="1:2" x14ac:dyDescent="0.3">
      <c r="A187" s="196"/>
      <c r="B187" s="187"/>
    </row>
    <row r="188" spans="1:2" x14ac:dyDescent="0.3">
      <c r="A188" s="196"/>
      <c r="B188" s="187"/>
    </row>
    <row r="189" spans="1:2" x14ac:dyDescent="0.3">
      <c r="A189" s="196"/>
      <c r="B189" s="187"/>
    </row>
    <row r="190" spans="1:2" x14ac:dyDescent="0.3">
      <c r="A190" s="196"/>
      <c r="B190" s="187"/>
    </row>
    <row r="191" spans="1:2" x14ac:dyDescent="0.3">
      <c r="A191" s="196"/>
      <c r="B191" s="187"/>
    </row>
    <row r="192" spans="1:2" x14ac:dyDescent="0.3">
      <c r="A192" s="196"/>
      <c r="B192" s="187"/>
    </row>
    <row r="193" spans="1:10" x14ac:dyDescent="0.3">
      <c r="A193" s="196"/>
      <c r="B193" s="187"/>
    </row>
    <row r="194" spans="1:10" x14ac:dyDescent="0.3">
      <c r="A194" s="196"/>
      <c r="B194" s="187"/>
    </row>
    <row r="195" spans="1:10" x14ac:dyDescent="0.3">
      <c r="A195" s="196"/>
      <c r="B195" s="187"/>
    </row>
    <row r="196" spans="1:10" x14ac:dyDescent="0.3">
      <c r="A196" s="196"/>
      <c r="B196" s="187"/>
    </row>
    <row r="197" spans="1:10" x14ac:dyDescent="0.3">
      <c r="A197" s="196"/>
      <c r="B197" s="187"/>
    </row>
    <row r="198" spans="1:10" x14ac:dyDescent="0.3">
      <c r="A198" s="196"/>
      <c r="B198" s="187"/>
    </row>
    <row r="199" spans="1:10" x14ac:dyDescent="0.3">
      <c r="A199" s="196"/>
      <c r="B199" s="187"/>
    </row>
    <row r="200" spans="1:10" x14ac:dyDescent="0.3">
      <c r="A200" s="196"/>
      <c r="B200" s="187"/>
    </row>
    <row r="201" spans="1:10" x14ac:dyDescent="0.3">
      <c r="A201" s="196"/>
      <c r="B201" s="187"/>
    </row>
    <row r="202" spans="1:10" x14ac:dyDescent="0.3">
      <c r="A202" s="196"/>
      <c r="B202" s="187"/>
    </row>
    <row r="203" spans="1:10" x14ac:dyDescent="0.3">
      <c r="A203" s="196"/>
      <c r="B203" s="187"/>
    </row>
    <row r="204" spans="1:10" x14ac:dyDescent="0.3">
      <c r="A204" s="196"/>
      <c r="B204" s="187"/>
    </row>
    <row r="205" spans="1:10" x14ac:dyDescent="0.3">
      <c r="A205" s="196"/>
      <c r="B205" s="187"/>
    </row>
    <row r="206" spans="1:10" x14ac:dyDescent="0.3">
      <c r="A206" s="197"/>
      <c r="B206" s="187"/>
      <c r="C206" s="158"/>
      <c r="D206" s="187"/>
      <c r="I206" s="198"/>
      <c r="J206" s="158"/>
    </row>
    <row r="207" spans="1:10" x14ac:dyDescent="0.3">
      <c r="A207" s="199"/>
      <c r="B207" s="187"/>
    </row>
    <row r="208" spans="1:10" x14ac:dyDescent="0.3">
      <c r="A208" s="196"/>
      <c r="B208" s="187"/>
    </row>
    <row r="209" spans="1:2" x14ac:dyDescent="0.3">
      <c r="A209" s="196"/>
      <c r="B209" s="187"/>
    </row>
    <row r="210" spans="1:2" x14ac:dyDescent="0.3">
      <c r="A210" s="196"/>
      <c r="B210" s="187"/>
    </row>
    <row r="211" spans="1:2" x14ac:dyDescent="0.3">
      <c r="A211" s="196"/>
      <c r="B211" s="187"/>
    </row>
    <row r="212" spans="1:2" x14ac:dyDescent="0.3">
      <c r="A212" s="196"/>
      <c r="B212" s="187"/>
    </row>
    <row r="213" spans="1:2" x14ac:dyDescent="0.3">
      <c r="A213" s="196"/>
      <c r="B213" s="187"/>
    </row>
    <row r="214" spans="1:2" x14ac:dyDescent="0.3">
      <c r="A214" s="196"/>
      <c r="B214" s="187"/>
    </row>
    <row r="215" spans="1:2" x14ac:dyDescent="0.3">
      <c r="A215" s="196"/>
      <c r="B215" s="187"/>
    </row>
    <row r="216" spans="1:2" x14ac:dyDescent="0.3">
      <c r="A216" s="196"/>
      <c r="B216" s="187"/>
    </row>
    <row r="217" spans="1:2" x14ac:dyDescent="0.3">
      <c r="A217" s="196"/>
      <c r="B217" s="187"/>
    </row>
    <row r="218" spans="1:2" x14ac:dyDescent="0.3">
      <c r="A218" s="196"/>
      <c r="B218" s="187"/>
    </row>
    <row r="219" spans="1:2" x14ac:dyDescent="0.3">
      <c r="A219" s="196"/>
      <c r="B219" s="187"/>
    </row>
    <row r="220" spans="1:2" x14ac:dyDescent="0.3">
      <c r="A220" s="196"/>
      <c r="B220" s="187"/>
    </row>
    <row r="221" spans="1:2" x14ac:dyDescent="0.3">
      <c r="A221" s="196"/>
      <c r="B221" s="187"/>
    </row>
    <row r="222" spans="1:2" x14ac:dyDescent="0.3">
      <c r="A222" s="196"/>
      <c r="B222" s="187"/>
    </row>
    <row r="223" spans="1:2" x14ac:dyDescent="0.3">
      <c r="A223" s="196"/>
      <c r="B223" s="187"/>
    </row>
    <row r="224" spans="1:2" x14ac:dyDescent="0.3">
      <c r="A224" s="196"/>
      <c r="B224" s="187"/>
    </row>
    <row r="225" spans="1:2" x14ac:dyDescent="0.3">
      <c r="A225" s="196"/>
      <c r="B225" s="187"/>
    </row>
    <row r="226" spans="1:2" x14ac:dyDescent="0.3">
      <c r="A226" s="196"/>
      <c r="B226" s="187"/>
    </row>
    <row r="227" spans="1:2" x14ac:dyDescent="0.3">
      <c r="A227" s="196"/>
      <c r="B227" s="187"/>
    </row>
    <row r="228" spans="1:2" x14ac:dyDescent="0.3">
      <c r="A228" s="196"/>
      <c r="B228" s="187"/>
    </row>
    <row r="229" spans="1:2" x14ac:dyDescent="0.3">
      <c r="A229" s="196"/>
      <c r="B229" s="187"/>
    </row>
    <row r="230" spans="1:2" x14ac:dyDescent="0.3">
      <c r="A230" s="196"/>
      <c r="B230" s="187"/>
    </row>
    <row r="231" spans="1:2" x14ac:dyDescent="0.3">
      <c r="A231" s="199"/>
      <c r="B231" s="187"/>
    </row>
    <row r="232" spans="1:2" x14ac:dyDescent="0.3">
      <c r="A232" s="199"/>
      <c r="B232" s="187"/>
    </row>
    <row r="233" spans="1:2" x14ac:dyDescent="0.3">
      <c r="A233" s="199"/>
      <c r="B233" s="187"/>
    </row>
    <row r="234" spans="1:2" x14ac:dyDescent="0.3">
      <c r="A234" s="199"/>
      <c r="B234" s="187"/>
    </row>
    <row r="235" spans="1:2" x14ac:dyDescent="0.3">
      <c r="A235" s="199"/>
      <c r="B235" s="187"/>
    </row>
    <row r="236" spans="1:2" x14ac:dyDescent="0.3">
      <c r="A236" s="199"/>
      <c r="B236" s="187"/>
    </row>
    <row r="237" spans="1:2" x14ac:dyDescent="0.3">
      <c r="A237" s="199"/>
      <c r="B237" s="187"/>
    </row>
    <row r="238" spans="1:2" x14ac:dyDescent="0.3">
      <c r="A238" s="199"/>
      <c r="B238" s="187"/>
    </row>
    <row r="239" spans="1:2" x14ac:dyDescent="0.3">
      <c r="A239" s="199"/>
      <c r="B239" s="187"/>
    </row>
    <row r="240" spans="1:2" x14ac:dyDescent="0.3">
      <c r="A240" s="199"/>
      <c r="B240" s="187"/>
    </row>
    <row r="241" spans="1:2" x14ac:dyDescent="0.3">
      <c r="A241" s="199"/>
      <c r="B241" s="187"/>
    </row>
    <row r="242" spans="1:2" x14ac:dyDescent="0.3">
      <c r="A242" s="199"/>
      <c r="B242" s="187"/>
    </row>
    <row r="243" spans="1:2" x14ac:dyDescent="0.3">
      <c r="A243" s="199"/>
      <c r="B243" s="187"/>
    </row>
    <row r="244" spans="1:2" x14ac:dyDescent="0.3">
      <c r="A244" s="199"/>
      <c r="B244" s="187"/>
    </row>
    <row r="245" spans="1:2" x14ac:dyDescent="0.3">
      <c r="A245" s="199"/>
      <c r="B245" s="187"/>
    </row>
    <row r="246" spans="1:2" x14ac:dyDescent="0.3">
      <c r="A246" s="199"/>
      <c r="B246" s="187"/>
    </row>
    <row r="247" spans="1:2" x14ac:dyDescent="0.3">
      <c r="A247" s="199"/>
      <c r="B247" s="187"/>
    </row>
    <row r="248" spans="1:2" x14ac:dyDescent="0.3">
      <c r="A248" s="199"/>
      <c r="B248" s="187"/>
    </row>
    <row r="249" spans="1:2" x14ac:dyDescent="0.3">
      <c r="A249" s="199"/>
      <c r="B249" s="187"/>
    </row>
    <row r="250" spans="1:2" x14ac:dyDescent="0.3">
      <c r="A250" s="199"/>
      <c r="B250" s="187"/>
    </row>
    <row r="251" spans="1:2" x14ac:dyDescent="0.3">
      <c r="A251" s="199"/>
      <c r="B251" s="187"/>
    </row>
    <row r="252" spans="1:2" x14ac:dyDescent="0.3">
      <c r="A252" s="199"/>
      <c r="B252" s="187"/>
    </row>
    <row r="253" spans="1:2" x14ac:dyDescent="0.3">
      <c r="A253" s="199"/>
      <c r="B253" s="187"/>
    </row>
    <row r="254" spans="1:2" x14ac:dyDescent="0.3">
      <c r="A254" s="199"/>
      <c r="B254" s="187"/>
    </row>
    <row r="255" spans="1:2" x14ac:dyDescent="0.3">
      <c r="A255" s="199"/>
      <c r="B255" s="187"/>
    </row>
    <row r="256" spans="1:2" x14ac:dyDescent="0.3">
      <c r="A256" s="199"/>
      <c r="B256" s="187"/>
    </row>
    <row r="257" spans="1:2" x14ac:dyDescent="0.3">
      <c r="A257" s="199"/>
      <c r="B257" s="187"/>
    </row>
    <row r="258" spans="1:2" x14ac:dyDescent="0.3">
      <c r="A258" s="199"/>
      <c r="B258" s="187"/>
    </row>
    <row r="259" spans="1:2" x14ac:dyDescent="0.3">
      <c r="A259" s="199"/>
      <c r="B259" s="187"/>
    </row>
    <row r="260" spans="1:2" x14ac:dyDescent="0.3">
      <c r="A260" s="199"/>
      <c r="B260" s="187"/>
    </row>
    <row r="261" spans="1:2" x14ac:dyDescent="0.3">
      <c r="A261" s="199"/>
      <c r="B261" s="187"/>
    </row>
    <row r="262" spans="1:2" x14ac:dyDescent="0.3">
      <c r="A262" s="199"/>
      <c r="B262" s="187"/>
    </row>
    <row r="263" spans="1:2" x14ac:dyDescent="0.3">
      <c r="A263" s="199"/>
      <c r="B263" s="187"/>
    </row>
    <row r="264" spans="1:2" x14ac:dyDescent="0.3">
      <c r="A264" s="199"/>
      <c r="B264" s="187"/>
    </row>
    <row r="265" spans="1:2" x14ac:dyDescent="0.3">
      <c r="A265" s="199"/>
      <c r="B265" s="187"/>
    </row>
    <row r="266" spans="1:2" x14ac:dyDescent="0.3">
      <c r="A266" s="199"/>
      <c r="B266" s="187"/>
    </row>
    <row r="267" spans="1:2" x14ac:dyDescent="0.3">
      <c r="A267" s="199"/>
      <c r="B267" s="187"/>
    </row>
    <row r="268" spans="1:2" x14ac:dyDescent="0.3">
      <c r="A268" s="199"/>
      <c r="B268" s="187"/>
    </row>
    <row r="269" spans="1:2" x14ac:dyDescent="0.3">
      <c r="A269" s="199"/>
      <c r="B269" s="187"/>
    </row>
    <row r="270" spans="1:2" x14ac:dyDescent="0.3">
      <c r="A270" s="199"/>
      <c r="B270" s="187"/>
    </row>
    <row r="271" spans="1:2" x14ac:dyDescent="0.3">
      <c r="A271" s="199"/>
      <c r="B271" s="187"/>
    </row>
    <row r="272" spans="1:2" x14ac:dyDescent="0.3">
      <c r="A272" s="199"/>
      <c r="B272" s="187"/>
    </row>
    <row r="273" spans="1:2" x14ac:dyDescent="0.3">
      <c r="A273" s="199"/>
      <c r="B273" s="187"/>
    </row>
    <row r="274" spans="1:2" x14ac:dyDescent="0.3">
      <c r="A274" s="199"/>
      <c r="B274" s="187"/>
    </row>
    <row r="275" spans="1:2" x14ac:dyDescent="0.3">
      <c r="A275" s="199"/>
      <c r="B275" s="187"/>
    </row>
    <row r="276" spans="1:2" x14ac:dyDescent="0.3">
      <c r="A276" s="199"/>
      <c r="B276" s="187"/>
    </row>
    <row r="277" spans="1:2" x14ac:dyDescent="0.3">
      <c r="A277" s="199"/>
      <c r="B277" s="187"/>
    </row>
    <row r="278" spans="1:2" x14ac:dyDescent="0.3">
      <c r="A278" s="199"/>
      <c r="B278" s="187"/>
    </row>
    <row r="279" spans="1:2" x14ac:dyDescent="0.3">
      <c r="A279" s="199"/>
      <c r="B279" s="187"/>
    </row>
    <row r="280" spans="1:2" x14ac:dyDescent="0.3">
      <c r="A280" s="199"/>
      <c r="B280" s="187"/>
    </row>
    <row r="281" spans="1:2" x14ac:dyDescent="0.3">
      <c r="A281" s="199"/>
      <c r="B281" s="187"/>
    </row>
    <row r="282" spans="1:2" x14ac:dyDescent="0.3">
      <c r="A282" s="199"/>
      <c r="B282" s="187"/>
    </row>
    <row r="283" spans="1:2" x14ac:dyDescent="0.3">
      <c r="A283" s="199"/>
      <c r="B283" s="187"/>
    </row>
    <row r="284" spans="1:2" x14ac:dyDescent="0.3">
      <c r="A284" s="199"/>
      <c r="B284" s="187"/>
    </row>
    <row r="285" spans="1:2" x14ac:dyDescent="0.3">
      <c r="A285" s="199"/>
      <c r="B285" s="187"/>
    </row>
    <row r="286" spans="1:2" x14ac:dyDescent="0.3">
      <c r="A286" s="199"/>
      <c r="B286" s="187"/>
    </row>
    <row r="287" spans="1:2" x14ac:dyDescent="0.3">
      <c r="A287" s="199"/>
      <c r="B287" s="187"/>
    </row>
    <row r="288" spans="1:2" x14ac:dyDescent="0.3">
      <c r="A288" s="199"/>
      <c r="B288" s="187"/>
    </row>
    <row r="289" spans="1:10" x14ac:dyDescent="0.3">
      <c r="A289" s="199"/>
      <c r="B289" s="187"/>
    </row>
    <row r="290" spans="1:10" x14ac:dyDescent="0.3">
      <c r="A290" s="199"/>
      <c r="B290" s="187"/>
    </row>
    <row r="291" spans="1:10" x14ac:dyDescent="0.3">
      <c r="A291" s="199"/>
      <c r="B291" s="187"/>
    </row>
    <row r="292" spans="1:10" x14ac:dyDescent="0.3">
      <c r="A292" s="199"/>
      <c r="B292" s="187"/>
    </row>
    <row r="293" spans="1:10" s="158" customFormat="1" x14ac:dyDescent="0.3">
      <c r="A293" s="200"/>
      <c r="B293" s="187"/>
      <c r="D293" s="187"/>
      <c r="E293" s="75"/>
      <c r="F293" s="75"/>
      <c r="G293" s="75"/>
      <c r="H293" s="75"/>
      <c r="I293" s="75"/>
    </row>
    <row r="294" spans="1:10" x14ac:dyDescent="0.3">
      <c r="A294" s="199"/>
      <c r="B294" s="187"/>
    </row>
    <row r="295" spans="1:10" x14ac:dyDescent="0.3">
      <c r="A295" s="199"/>
      <c r="B295" s="187"/>
    </row>
    <row r="296" spans="1:10" x14ac:dyDescent="0.3">
      <c r="A296" s="199"/>
      <c r="B296" s="187"/>
    </row>
    <row r="297" spans="1:10" x14ac:dyDescent="0.3">
      <c r="A297" s="197"/>
      <c r="B297" s="187"/>
      <c r="C297" s="158"/>
      <c r="D297" s="187"/>
      <c r="I297" s="198"/>
      <c r="J297" s="158"/>
    </row>
    <row r="298" spans="1:10" x14ac:dyDescent="0.3">
      <c r="A298" s="197"/>
      <c r="B298" s="187"/>
      <c r="C298" s="158"/>
      <c r="D298" s="187"/>
      <c r="I298" s="198"/>
      <c r="J298" s="158"/>
    </row>
    <row r="299" spans="1:10" x14ac:dyDescent="0.3">
      <c r="A299" s="197"/>
      <c r="B299" s="187"/>
      <c r="C299" s="158"/>
      <c r="D299" s="187"/>
      <c r="I299" s="198"/>
      <c r="J299" s="158"/>
    </row>
    <row r="300" spans="1:10" x14ac:dyDescent="0.3">
      <c r="A300" s="199"/>
      <c r="B300" s="187"/>
    </row>
    <row r="301" spans="1:10" x14ac:dyDescent="0.3">
      <c r="A301" s="199"/>
      <c r="B301" s="187"/>
    </row>
    <row r="302" spans="1:10" x14ac:dyDescent="0.3">
      <c r="A302" s="199"/>
      <c r="B302" s="187"/>
    </row>
    <row r="303" spans="1:10" x14ac:dyDescent="0.3">
      <c r="A303" s="199"/>
      <c r="B303" s="187"/>
    </row>
    <row r="304" spans="1:10" x14ac:dyDescent="0.3">
      <c r="A304" s="199"/>
      <c r="B304" s="187"/>
    </row>
    <row r="305" spans="1:10" x14ac:dyDescent="0.3">
      <c r="A305" s="199"/>
      <c r="B305" s="187"/>
    </row>
    <row r="306" spans="1:10" x14ac:dyDescent="0.3">
      <c r="A306" s="199"/>
      <c r="B306" s="187"/>
    </row>
    <row r="307" spans="1:10" x14ac:dyDescent="0.3">
      <c r="A307" s="199"/>
      <c r="B307" s="187"/>
    </row>
    <row r="308" spans="1:10" x14ac:dyDescent="0.3">
      <c r="A308" s="199"/>
      <c r="B308" s="187"/>
    </row>
    <row r="309" spans="1:10" x14ac:dyDescent="0.3">
      <c r="A309" s="199"/>
      <c r="B309" s="187"/>
      <c r="C309" s="158"/>
      <c r="D309" s="187"/>
    </row>
    <row r="310" spans="1:10" x14ac:dyDescent="0.3">
      <c r="A310" s="199"/>
      <c r="B310" s="187"/>
      <c r="C310" s="158"/>
      <c r="D310" s="187"/>
    </row>
    <row r="311" spans="1:10" x14ac:dyDescent="0.3">
      <c r="A311" s="199"/>
      <c r="B311" s="187"/>
      <c r="C311" s="158"/>
      <c r="D311" s="187"/>
    </row>
    <row r="312" spans="1:10" x14ac:dyDescent="0.3">
      <c r="A312" s="199"/>
      <c r="B312" s="187"/>
      <c r="C312" s="158"/>
      <c r="D312" s="187"/>
    </row>
    <row r="313" spans="1:10" x14ac:dyDescent="0.3">
      <c r="A313" s="199"/>
      <c r="B313" s="187"/>
      <c r="C313" s="158"/>
      <c r="D313" s="187"/>
    </row>
    <row r="314" spans="1:10" x14ac:dyDescent="0.3">
      <c r="A314" s="199"/>
      <c r="B314" s="187"/>
      <c r="C314" s="158"/>
      <c r="D314" s="187"/>
    </row>
    <row r="315" spans="1:10" x14ac:dyDescent="0.3">
      <c r="A315" s="199"/>
      <c r="B315" s="187"/>
      <c r="C315" s="158"/>
      <c r="D315" s="187"/>
    </row>
    <row r="316" spans="1:10" x14ac:dyDescent="0.3">
      <c r="A316" s="199"/>
      <c r="B316" s="187"/>
      <c r="C316" s="158"/>
      <c r="D316" s="187"/>
    </row>
    <row r="317" spans="1:10" x14ac:dyDescent="0.3">
      <c r="A317" s="199"/>
      <c r="B317" s="187"/>
      <c r="C317" s="158"/>
      <c r="D317" s="187"/>
    </row>
    <row r="318" spans="1:10" x14ac:dyDescent="0.3">
      <c r="A318" s="199"/>
      <c r="B318" s="187"/>
      <c r="C318" s="158"/>
      <c r="D318" s="187"/>
    </row>
    <row r="319" spans="1:10" x14ac:dyDescent="0.3">
      <c r="A319" s="199"/>
      <c r="B319" s="187"/>
      <c r="C319" s="158"/>
      <c r="D319" s="187"/>
    </row>
    <row r="320" spans="1:10" x14ac:dyDescent="0.3">
      <c r="A320" s="199"/>
      <c r="B320" s="187"/>
      <c r="C320" s="158"/>
      <c r="D320" s="187"/>
      <c r="J320" s="192"/>
    </row>
    <row r="321" spans="1:4" x14ac:dyDescent="0.3">
      <c r="A321" s="199"/>
      <c r="B321" s="187"/>
      <c r="C321" s="158"/>
      <c r="D321" s="187"/>
    </row>
    <row r="322" spans="1:4" x14ac:dyDescent="0.3">
      <c r="A322" s="199"/>
      <c r="B322" s="187"/>
      <c r="C322" s="158"/>
      <c r="D322" s="187"/>
    </row>
    <row r="323" spans="1:4" x14ac:dyDescent="0.3">
      <c r="A323" s="199"/>
      <c r="B323" s="187"/>
      <c r="C323" s="158"/>
      <c r="D323" s="187"/>
    </row>
    <row r="324" spans="1:4" x14ac:dyDescent="0.3">
      <c r="A324" s="199"/>
      <c r="B324" s="187"/>
      <c r="C324" s="158"/>
      <c r="D324" s="187"/>
    </row>
    <row r="325" spans="1:4" x14ac:dyDescent="0.3">
      <c r="A325" s="201"/>
      <c r="B325" s="187"/>
    </row>
    <row r="326" spans="1:4" x14ac:dyDescent="0.3">
      <c r="B326" s="187"/>
    </row>
    <row r="327" spans="1:4" x14ac:dyDescent="0.3">
      <c r="B327" s="187"/>
    </row>
    <row r="328" spans="1:4" x14ac:dyDescent="0.3">
      <c r="B328" s="187"/>
    </row>
    <row r="329" spans="1:4" x14ac:dyDescent="0.3">
      <c r="B329" s="187"/>
    </row>
    <row r="330" spans="1:4" x14ac:dyDescent="0.3">
      <c r="B330" s="187"/>
    </row>
    <row r="331" spans="1:4" x14ac:dyDescent="0.3">
      <c r="B331" s="187"/>
    </row>
    <row r="332" spans="1:4" x14ac:dyDescent="0.3">
      <c r="B332" s="187"/>
    </row>
    <row r="333" spans="1:4" x14ac:dyDescent="0.3">
      <c r="B333" s="187"/>
    </row>
    <row r="334" spans="1:4" x14ac:dyDescent="0.3">
      <c r="B334" s="187"/>
      <c r="C334" s="158"/>
      <c r="D334" s="187"/>
    </row>
    <row r="335" spans="1:4" x14ac:dyDescent="0.3">
      <c r="B335" s="187"/>
    </row>
    <row r="336" spans="1:4" x14ac:dyDescent="0.3">
      <c r="B336" s="187"/>
      <c r="C336" s="158"/>
      <c r="D336" s="187"/>
    </row>
    <row r="337" spans="1:10" x14ac:dyDescent="0.3">
      <c r="B337" s="187"/>
      <c r="C337" s="158"/>
      <c r="D337" s="187"/>
    </row>
    <row r="338" spans="1:10" x14ac:dyDescent="0.3">
      <c r="B338" s="187"/>
      <c r="C338" s="158"/>
      <c r="D338" s="187"/>
    </row>
    <row r="339" spans="1:10" x14ac:dyDescent="0.3">
      <c r="B339" s="187"/>
      <c r="C339" s="158"/>
      <c r="D339" s="187"/>
    </row>
    <row r="340" spans="1:10" x14ac:dyDescent="0.3">
      <c r="B340" s="187"/>
      <c r="C340" s="158"/>
      <c r="D340" s="187"/>
    </row>
    <row r="341" spans="1:10" x14ac:dyDescent="0.3">
      <c r="A341" s="187"/>
      <c r="B341" s="187"/>
      <c r="C341" s="188"/>
      <c r="D341" s="189"/>
      <c r="E341" s="77"/>
      <c r="F341" s="77"/>
      <c r="G341" s="77"/>
      <c r="H341" s="77"/>
      <c r="I341" s="77"/>
      <c r="J341" s="158"/>
    </row>
    <row r="342" spans="1:10" x14ac:dyDescent="0.3">
      <c r="A342" s="76"/>
      <c r="B342" s="187"/>
    </row>
    <row r="343" spans="1:10" x14ac:dyDescent="0.3">
      <c r="A343" s="199"/>
    </row>
    <row r="344" spans="1:10" x14ac:dyDescent="0.3">
      <c r="A344" s="199"/>
    </row>
    <row r="345" spans="1:10" x14ac:dyDescent="0.3">
      <c r="A345" s="199"/>
    </row>
    <row r="346" spans="1:10" x14ac:dyDescent="0.3">
      <c r="A346" s="199"/>
      <c r="C346" s="158"/>
      <c r="D346" s="187"/>
      <c r="J346" s="192"/>
    </row>
    <row r="347" spans="1:10" x14ac:dyDescent="0.3">
      <c r="A347" s="199"/>
      <c r="C347" s="158"/>
      <c r="D347" s="187"/>
      <c r="J347" s="192"/>
    </row>
    <row r="348" spans="1:10" x14ac:dyDescent="0.3">
      <c r="A348" s="199"/>
      <c r="C348" s="158"/>
      <c r="D348" s="187"/>
      <c r="J348" s="192"/>
    </row>
    <row r="349" spans="1:10" x14ac:dyDescent="0.3">
      <c r="A349" s="199"/>
      <c r="J349" s="192"/>
    </row>
    <row r="350" spans="1:10" x14ac:dyDescent="0.3">
      <c r="A350" s="199"/>
      <c r="J350" s="192"/>
    </row>
    <row r="351" spans="1:10" x14ac:dyDescent="0.3">
      <c r="A351" s="199"/>
      <c r="J351" s="192"/>
    </row>
    <row r="352" spans="1:10" x14ac:dyDescent="0.3">
      <c r="A352" s="199"/>
      <c r="J352" s="192"/>
    </row>
    <row r="353" spans="1:10" x14ac:dyDescent="0.3">
      <c r="A353" s="199"/>
      <c r="J353" s="192"/>
    </row>
    <row r="354" spans="1:10" x14ac:dyDescent="0.3">
      <c r="A354" s="199"/>
      <c r="C354" s="158"/>
      <c r="J354" s="192"/>
    </row>
    <row r="355" spans="1:10" x14ac:dyDescent="0.3">
      <c r="A355" s="199"/>
      <c r="C355" s="158"/>
      <c r="J355" s="192"/>
    </row>
    <row r="356" spans="1:10" x14ac:dyDescent="0.3">
      <c r="A356" s="199"/>
      <c r="C356" s="158"/>
      <c r="D356" s="187"/>
      <c r="J356" s="192"/>
    </row>
    <row r="357" spans="1:10" x14ac:dyDescent="0.3">
      <c r="A357" s="199"/>
      <c r="J357" s="192"/>
    </row>
    <row r="358" spans="1:10" x14ac:dyDescent="0.3">
      <c r="A358" s="199"/>
      <c r="J358" s="192"/>
    </row>
    <row r="359" spans="1:10" x14ac:dyDescent="0.3">
      <c r="A359" s="199"/>
      <c r="J359" s="192"/>
    </row>
    <row r="360" spans="1:10" x14ac:dyDescent="0.3">
      <c r="A360" s="199"/>
      <c r="C360" s="158"/>
      <c r="J360" s="192"/>
    </row>
    <row r="361" spans="1:10" x14ac:dyDescent="0.3">
      <c r="A361" s="199"/>
      <c r="B361" s="187"/>
      <c r="C361" s="158"/>
      <c r="D361" s="187"/>
      <c r="H361" s="194"/>
      <c r="I361" s="194"/>
      <c r="J361" s="192"/>
    </row>
    <row r="362" spans="1:10" x14ac:dyDescent="0.3">
      <c r="A362" s="199"/>
      <c r="B362" s="187"/>
      <c r="C362" s="158"/>
      <c r="D362" s="187"/>
      <c r="H362" s="194"/>
      <c r="I362" s="194"/>
      <c r="J362" s="192"/>
    </row>
    <row r="363" spans="1:10" x14ac:dyDescent="0.3">
      <c r="A363" s="199"/>
      <c r="B363" s="187"/>
      <c r="C363" s="158"/>
      <c r="D363" s="187"/>
      <c r="H363" s="194"/>
      <c r="I363" s="194"/>
      <c r="J363" s="192"/>
    </row>
    <row r="364" spans="1:10" x14ac:dyDescent="0.3">
      <c r="A364" s="199"/>
      <c r="B364" s="187"/>
      <c r="C364" s="158"/>
      <c r="D364" s="187"/>
      <c r="H364" s="194"/>
      <c r="I364" s="194"/>
      <c r="J364" s="192"/>
    </row>
    <row r="365" spans="1:10" x14ac:dyDescent="0.3">
      <c r="A365" s="199"/>
      <c r="B365" s="187"/>
      <c r="C365" s="158"/>
      <c r="D365" s="187"/>
      <c r="H365" s="194"/>
      <c r="I365" s="194"/>
      <c r="J365" s="192"/>
    </row>
    <row r="366" spans="1:10" x14ac:dyDescent="0.3">
      <c r="A366" s="199"/>
      <c r="B366" s="187"/>
      <c r="C366" s="158"/>
      <c r="D366" s="187"/>
      <c r="H366" s="194"/>
      <c r="I366" s="194"/>
      <c r="J366" s="192"/>
    </row>
    <row r="367" spans="1:10" x14ac:dyDescent="0.3">
      <c r="A367" s="199"/>
      <c r="B367" s="187"/>
      <c r="C367" s="158"/>
      <c r="D367" s="187"/>
      <c r="H367" s="194"/>
      <c r="I367" s="194"/>
      <c r="J367" s="192"/>
    </row>
    <row r="368" spans="1:10" x14ac:dyDescent="0.3">
      <c r="A368" s="202"/>
      <c r="C368" s="203"/>
      <c r="D368" s="158"/>
      <c r="J368" s="158"/>
    </row>
    <row r="369" spans="1:10" x14ac:dyDescent="0.3">
      <c r="A369" s="199"/>
      <c r="B369" s="187"/>
      <c r="C369" s="158"/>
      <c r="D369" s="187"/>
    </row>
    <row r="370" spans="1:10" x14ac:dyDescent="0.3">
      <c r="A370" s="199"/>
      <c r="B370" s="187"/>
      <c r="C370" s="158"/>
      <c r="D370" s="187"/>
    </row>
    <row r="371" spans="1:10" x14ac:dyDescent="0.3">
      <c r="A371" s="199"/>
      <c r="B371" s="187"/>
      <c r="C371" s="158"/>
      <c r="D371" s="187"/>
    </row>
    <row r="372" spans="1:10" x14ac:dyDescent="0.3">
      <c r="A372" s="200"/>
      <c r="B372" s="187"/>
      <c r="C372" s="158"/>
      <c r="D372" s="187"/>
    </row>
    <row r="373" spans="1:10" x14ac:dyDescent="0.3">
      <c r="A373" s="200"/>
      <c r="B373" s="187"/>
      <c r="C373" s="158"/>
      <c r="D373" s="187"/>
      <c r="E373" s="194"/>
      <c r="F373" s="194"/>
      <c r="G373" s="194"/>
      <c r="H373" s="194"/>
      <c r="I373" s="194"/>
      <c r="J373" s="192"/>
    </row>
    <row r="374" spans="1:10" x14ac:dyDescent="0.3">
      <c r="A374" s="200"/>
      <c r="B374" s="187"/>
      <c r="C374" s="158"/>
      <c r="D374" s="158"/>
      <c r="E374" s="8"/>
      <c r="F374" s="8"/>
      <c r="G374" s="8"/>
      <c r="H374" s="8"/>
      <c r="I374" s="8"/>
    </row>
    <row r="375" spans="1:10" x14ac:dyDescent="0.3">
      <c r="A375" s="200"/>
      <c r="B375" s="187"/>
      <c r="C375" s="158"/>
      <c r="D375" s="187"/>
      <c r="E375" s="194"/>
      <c r="F375" s="194"/>
      <c r="G375" s="194"/>
      <c r="H375" s="194"/>
      <c r="I375" s="194"/>
      <c r="J375" s="192"/>
    </row>
    <row r="376" spans="1:10" x14ac:dyDescent="0.3">
      <c r="A376" s="200"/>
      <c r="B376" s="187"/>
      <c r="C376" s="158"/>
      <c r="D376" s="187"/>
    </row>
    <row r="377" spans="1:10" x14ac:dyDescent="0.3">
      <c r="A377" s="200"/>
      <c r="B377" s="187"/>
      <c r="C377" s="158"/>
      <c r="D377" s="187"/>
      <c r="I377" s="194"/>
      <c r="J377" s="192"/>
    </row>
    <row r="378" spans="1:10" x14ac:dyDescent="0.3">
      <c r="A378" s="200"/>
      <c r="B378" s="187"/>
      <c r="C378" s="158"/>
      <c r="D378" s="187"/>
      <c r="J378" s="192"/>
    </row>
    <row r="379" spans="1:10" x14ac:dyDescent="0.3">
      <c r="A379" s="200"/>
      <c r="B379" s="187"/>
      <c r="C379" s="158"/>
      <c r="D379" s="187"/>
      <c r="J379" s="192"/>
    </row>
    <row r="380" spans="1:10" x14ac:dyDescent="0.3">
      <c r="A380" s="200"/>
      <c r="B380" s="187"/>
      <c r="C380" s="158"/>
      <c r="D380" s="187"/>
      <c r="J380" s="192"/>
    </row>
    <row r="381" spans="1:10" x14ac:dyDescent="0.3">
      <c r="A381" s="200"/>
      <c r="B381" s="187"/>
      <c r="C381" s="158"/>
      <c r="D381" s="158"/>
      <c r="E381" s="8"/>
      <c r="F381" s="8"/>
      <c r="G381" s="8"/>
      <c r="H381" s="8"/>
      <c r="I381" s="8"/>
    </row>
    <row r="382" spans="1:10" x14ac:dyDescent="0.3">
      <c r="A382" s="200"/>
      <c r="B382" s="187"/>
      <c r="C382" s="158"/>
      <c r="D382" s="187"/>
    </row>
    <row r="383" spans="1:10" x14ac:dyDescent="0.3">
      <c r="A383" s="200"/>
      <c r="B383" s="187"/>
      <c r="C383" s="158"/>
      <c r="D383" s="187"/>
    </row>
    <row r="384" spans="1:10" x14ac:dyDescent="0.3">
      <c r="A384" s="200"/>
      <c r="B384" s="187"/>
      <c r="C384" s="158"/>
      <c r="D384" s="187"/>
      <c r="J384" s="192"/>
    </row>
    <row r="385" spans="1:10" x14ac:dyDescent="0.3">
      <c r="A385" s="200"/>
      <c r="B385" s="187"/>
      <c r="C385" s="158"/>
      <c r="D385" s="187"/>
      <c r="J385" s="192"/>
    </row>
    <row r="386" spans="1:10" x14ac:dyDescent="0.3">
      <c r="A386" s="200"/>
      <c r="B386" s="187"/>
      <c r="C386" s="158"/>
      <c r="D386" s="187"/>
      <c r="J386" s="192"/>
    </row>
    <row r="387" spans="1:10" x14ac:dyDescent="0.3">
      <c r="A387" s="200"/>
      <c r="B387" s="187"/>
      <c r="C387" s="158"/>
      <c r="D387" s="187"/>
      <c r="J387" s="192"/>
    </row>
    <row r="388" spans="1:10" x14ac:dyDescent="0.3">
      <c r="A388" s="200"/>
      <c r="B388" s="187"/>
      <c r="C388" s="158"/>
      <c r="D388" s="187"/>
      <c r="J388" s="192"/>
    </row>
    <row r="389" spans="1:10" x14ac:dyDescent="0.3">
      <c r="A389" s="199"/>
      <c r="B389" s="187"/>
      <c r="D389" s="187"/>
      <c r="J389" s="192"/>
    </row>
    <row r="390" spans="1:10" x14ac:dyDescent="0.3">
      <c r="A390" s="199"/>
      <c r="B390" s="187"/>
      <c r="D390" s="187"/>
      <c r="J390" s="192"/>
    </row>
    <row r="391" spans="1:10" x14ac:dyDescent="0.3">
      <c r="A391" s="199"/>
      <c r="B391" s="187"/>
      <c r="D391" s="187"/>
      <c r="J391" s="192"/>
    </row>
    <row r="392" spans="1:10" x14ac:dyDescent="0.3">
      <c r="A392" s="199"/>
      <c r="B392" s="187"/>
      <c r="D392" s="187"/>
      <c r="J392" s="192"/>
    </row>
    <row r="393" spans="1:10" x14ac:dyDescent="0.3">
      <c r="A393" s="199"/>
      <c r="B393" s="187"/>
      <c r="D393" s="187"/>
      <c r="J393" s="192"/>
    </row>
    <row r="394" spans="1:10" x14ac:dyDescent="0.3">
      <c r="A394" s="199"/>
      <c r="B394" s="187"/>
      <c r="D394" s="187"/>
      <c r="J394" s="192"/>
    </row>
    <row r="395" spans="1:10" x14ac:dyDescent="0.3">
      <c r="A395" s="199"/>
      <c r="B395" s="187"/>
      <c r="D395" s="187"/>
      <c r="J395" s="192"/>
    </row>
    <row r="396" spans="1:10" x14ac:dyDescent="0.3">
      <c r="A396" s="199"/>
      <c r="B396" s="187"/>
      <c r="D396" s="187"/>
      <c r="J396" s="192"/>
    </row>
    <row r="397" spans="1:10" x14ac:dyDescent="0.3">
      <c r="A397" s="199"/>
      <c r="B397" s="187"/>
      <c r="D397" s="187"/>
      <c r="J397" s="192"/>
    </row>
    <row r="398" spans="1:10" x14ac:dyDescent="0.3">
      <c r="A398" s="199"/>
      <c r="B398" s="187"/>
      <c r="D398" s="187"/>
      <c r="J398" s="192"/>
    </row>
    <row r="399" spans="1:10" x14ac:dyDescent="0.3">
      <c r="A399" s="199"/>
      <c r="B399" s="195"/>
      <c r="C399" s="192"/>
      <c r="D399" s="195"/>
      <c r="E399" s="194"/>
      <c r="F399" s="194"/>
      <c r="G399" s="194"/>
      <c r="H399" s="194"/>
      <c r="I399" s="194"/>
      <c r="J399" s="192"/>
    </row>
    <row r="400" spans="1:10" x14ac:dyDescent="0.3">
      <c r="A400" s="199"/>
      <c r="B400" s="187"/>
      <c r="D400" s="187"/>
      <c r="J400" s="192"/>
    </row>
    <row r="401" spans="1:10" x14ac:dyDescent="0.3">
      <c r="A401" s="199"/>
      <c r="B401" s="187"/>
      <c r="D401" s="187"/>
      <c r="J401" s="192"/>
    </row>
    <row r="402" spans="1:10" x14ac:dyDescent="0.3">
      <c r="A402" s="199"/>
      <c r="B402" s="187"/>
      <c r="D402" s="187"/>
      <c r="J402" s="192"/>
    </row>
    <row r="403" spans="1:10" x14ac:dyDescent="0.3">
      <c r="A403" s="199"/>
      <c r="B403" s="187"/>
      <c r="C403" s="158"/>
      <c r="D403" s="187"/>
      <c r="J403" s="204"/>
    </row>
    <row r="404" spans="1:10" x14ac:dyDescent="0.3">
      <c r="A404" s="199"/>
      <c r="B404" s="187"/>
      <c r="C404" s="158"/>
      <c r="D404" s="187"/>
      <c r="J404" s="204"/>
    </row>
    <row r="405" spans="1:10" x14ac:dyDescent="0.3">
      <c r="A405" s="199"/>
      <c r="B405" s="187"/>
      <c r="C405" s="158"/>
      <c r="D405" s="187"/>
      <c r="J405" s="204"/>
    </row>
    <row r="406" spans="1:10" x14ac:dyDescent="0.3">
      <c r="A406" s="199"/>
      <c r="B406" s="187"/>
      <c r="C406" s="158"/>
      <c r="D406" s="187"/>
      <c r="J406" s="204"/>
    </row>
    <row r="407" spans="1:10" x14ac:dyDescent="0.3">
      <c r="A407" s="199"/>
      <c r="B407" s="187"/>
      <c r="D407" s="8"/>
      <c r="E407" s="8"/>
      <c r="F407" s="8"/>
      <c r="G407" s="8"/>
      <c r="H407" s="8"/>
      <c r="I407" s="8"/>
      <c r="J407" s="204"/>
    </row>
    <row r="408" spans="1:10" x14ac:dyDescent="0.3">
      <c r="A408" s="200"/>
      <c r="B408" s="187"/>
      <c r="D408" s="8"/>
      <c r="E408" s="8"/>
      <c r="F408" s="8"/>
      <c r="G408" s="8"/>
      <c r="H408" s="8"/>
      <c r="I408" s="8"/>
      <c r="J408" s="158"/>
    </row>
    <row r="409" spans="1:10" x14ac:dyDescent="0.3">
      <c r="A409" s="200"/>
      <c r="B409" s="187"/>
      <c r="C409" s="158"/>
      <c r="D409" s="187"/>
      <c r="J409" s="158"/>
    </row>
    <row r="410" spans="1:10" x14ac:dyDescent="0.3">
      <c r="A410" s="200"/>
      <c r="B410" s="187"/>
      <c r="J410" s="158"/>
    </row>
    <row r="411" spans="1:10" x14ac:dyDescent="0.3">
      <c r="A411" s="200"/>
      <c r="B411" s="187"/>
      <c r="C411" s="158"/>
      <c r="D411" s="187"/>
      <c r="J411" s="158"/>
    </row>
    <row r="412" spans="1:10" x14ac:dyDescent="0.3">
      <c r="A412" s="200"/>
      <c r="B412" s="187"/>
      <c r="C412" s="158"/>
      <c r="D412" s="187"/>
      <c r="J412" s="158"/>
    </row>
    <row r="413" spans="1:10" x14ac:dyDescent="0.3">
      <c r="A413" s="200"/>
      <c r="B413" s="187"/>
      <c r="C413" s="158"/>
      <c r="D413" s="187"/>
      <c r="J413" s="192"/>
    </row>
    <row r="414" spans="1:10" x14ac:dyDescent="0.3">
      <c r="A414" s="205"/>
      <c r="B414" s="187"/>
      <c r="C414" s="158"/>
      <c r="D414" s="187"/>
      <c r="J414" s="192"/>
    </row>
    <row r="415" spans="1:10" x14ac:dyDescent="0.3">
      <c r="A415" s="205"/>
      <c r="B415" s="187"/>
      <c r="C415" s="158"/>
      <c r="D415" s="187"/>
      <c r="J415" s="192"/>
    </row>
    <row r="416" spans="1:10" x14ac:dyDescent="0.3">
      <c r="A416" s="205"/>
      <c r="B416" s="187"/>
      <c r="C416" s="158"/>
      <c r="D416" s="187"/>
      <c r="E416" s="194"/>
      <c r="F416" s="194"/>
      <c r="G416" s="194"/>
      <c r="H416" s="194"/>
      <c r="I416" s="194"/>
      <c r="J416" s="192"/>
    </row>
    <row r="417" spans="1:10" x14ac:dyDescent="0.3">
      <c r="A417" s="205"/>
      <c r="B417" s="187"/>
      <c r="C417" s="158"/>
      <c r="D417" s="187"/>
      <c r="J417" s="192"/>
    </row>
    <row r="418" spans="1:10" x14ac:dyDescent="0.3">
      <c r="A418" s="205"/>
      <c r="B418" s="187"/>
      <c r="C418" s="158"/>
      <c r="D418" s="187"/>
      <c r="J418" s="192"/>
    </row>
    <row r="419" spans="1:10" x14ac:dyDescent="0.3">
      <c r="A419" s="205"/>
      <c r="B419" s="187"/>
      <c r="C419" s="158"/>
      <c r="D419" s="187"/>
      <c r="J419" s="192"/>
    </row>
    <row r="420" spans="1:10" x14ac:dyDescent="0.3">
      <c r="A420" s="205"/>
      <c r="B420" s="187"/>
      <c r="C420" s="158"/>
      <c r="D420" s="187"/>
      <c r="J420" s="192"/>
    </row>
    <row r="421" spans="1:10" x14ac:dyDescent="0.3">
      <c r="A421" s="187"/>
      <c r="B421" s="187"/>
      <c r="C421" s="158"/>
      <c r="D421" s="187"/>
      <c r="J421" s="192"/>
    </row>
    <row r="422" spans="1:10" x14ac:dyDescent="0.3">
      <c r="B422" s="187"/>
      <c r="D422" s="187"/>
      <c r="J422" s="192"/>
    </row>
    <row r="423" spans="1:10" x14ac:dyDescent="0.3">
      <c r="B423" s="187"/>
      <c r="D423" s="187"/>
      <c r="J423" s="192"/>
    </row>
    <row r="424" spans="1:10" x14ac:dyDescent="0.3">
      <c r="B424" s="187"/>
      <c r="D424" s="187"/>
      <c r="J424" s="192"/>
    </row>
    <row r="425" spans="1:10" x14ac:dyDescent="0.3">
      <c r="B425" s="187"/>
      <c r="D425" s="187"/>
      <c r="J425" s="192"/>
    </row>
    <row r="426" spans="1:10" x14ac:dyDescent="0.3">
      <c r="B426" s="187"/>
      <c r="D426" s="187"/>
      <c r="J426" s="192"/>
    </row>
    <row r="427" spans="1:10" x14ac:dyDescent="0.3">
      <c r="A427" s="189"/>
      <c r="B427" s="189"/>
      <c r="C427" s="188"/>
      <c r="D427" s="189"/>
      <c r="E427" s="77"/>
      <c r="F427" s="77"/>
      <c r="G427" s="77"/>
      <c r="H427" s="77"/>
      <c r="I427" s="77"/>
      <c r="J427" s="203"/>
    </row>
    <row r="429" spans="1:10" x14ac:dyDescent="0.3">
      <c r="A429" s="76"/>
      <c r="B429" s="76"/>
      <c r="C429" s="206"/>
      <c r="D429" s="76"/>
      <c r="E429" s="77"/>
      <c r="F429" s="77"/>
      <c r="G429" s="77"/>
      <c r="H429" s="77"/>
      <c r="I429" s="77"/>
      <c r="J429" s="20"/>
    </row>
    <row r="430" spans="1:10" x14ac:dyDescent="0.3">
      <c r="D430" s="78"/>
      <c r="E430" s="77"/>
      <c r="F430" s="77"/>
      <c r="G430" s="77"/>
      <c r="H430" s="77"/>
    </row>
    <row r="431" spans="1:10" x14ac:dyDescent="0.3">
      <c r="D431" s="76"/>
      <c r="E431" s="77"/>
      <c r="F431" s="77"/>
      <c r="G431" s="77"/>
      <c r="H431" s="77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CDAC1-710B-4058-B627-A0EFDB4082E6}">
  <dimension ref="A1:J80"/>
  <sheetViews>
    <sheetView zoomScale="85" zoomScaleNormal="85" workbookViewId="0">
      <pane ySplit="2" topLeftCell="A72" activePane="bottomLeft" state="frozen"/>
      <selection pane="bottomLeft" activeCell="A11" sqref="A11"/>
    </sheetView>
  </sheetViews>
  <sheetFormatPr defaultColWidth="8.88671875" defaultRowHeight="12.75" customHeight="1" x14ac:dyDescent="0.3"/>
  <cols>
    <col min="1" max="1" width="97.88671875" style="117" customWidth="1"/>
    <col min="2" max="2" width="4.44140625" style="83" customWidth="1"/>
    <col min="3" max="3" width="72.33203125" style="59" customWidth="1"/>
    <col min="4" max="4" width="14.44140625" style="83" customWidth="1"/>
    <col min="5" max="5" width="16.109375" style="104" customWidth="1"/>
    <col min="6" max="6" width="16.6640625" style="104" bestFit="1" customWidth="1"/>
    <col min="7" max="8" width="16.44140625" style="104" customWidth="1"/>
    <col min="9" max="9" width="17" style="104" bestFit="1" customWidth="1"/>
    <col min="10" max="10" width="84.88671875" style="73" customWidth="1"/>
    <col min="11" max="16384" width="8.88671875" style="35"/>
  </cols>
  <sheetData>
    <row r="1" spans="1:10" ht="12.75" customHeight="1" x14ac:dyDescent="0.3">
      <c r="A1" s="166" t="s">
        <v>312</v>
      </c>
      <c r="C1" s="180" t="s">
        <v>75</v>
      </c>
      <c r="D1" s="180" t="s">
        <v>75</v>
      </c>
      <c r="E1" s="180" t="s">
        <v>75</v>
      </c>
    </row>
    <row r="2" spans="1:10" ht="13.8" x14ac:dyDescent="0.3">
      <c r="A2" s="108" t="s">
        <v>25</v>
      </c>
      <c r="B2" s="62" t="s">
        <v>31</v>
      </c>
      <c r="C2" s="60" t="s">
        <v>58</v>
      </c>
      <c r="D2" s="62" t="s">
        <v>34</v>
      </c>
      <c r="E2" s="61" t="s">
        <v>43</v>
      </c>
      <c r="F2" s="61" t="s">
        <v>44</v>
      </c>
      <c r="G2" s="61" t="s">
        <v>45</v>
      </c>
      <c r="H2" s="61" t="s">
        <v>46</v>
      </c>
      <c r="I2" s="61" t="s">
        <v>47</v>
      </c>
      <c r="J2" s="62" t="s">
        <v>7</v>
      </c>
    </row>
    <row r="3" spans="1:10" ht="13.8" x14ac:dyDescent="0.3">
      <c r="A3" s="109"/>
      <c r="B3" s="80"/>
      <c r="C3" s="63"/>
      <c r="D3" s="80"/>
      <c r="E3" s="95"/>
      <c r="F3" s="95"/>
      <c r="G3" s="95"/>
      <c r="H3" s="95"/>
      <c r="I3" s="95"/>
      <c r="J3" s="64"/>
    </row>
    <row r="4" spans="1:10" ht="13.8" x14ac:dyDescent="0.3">
      <c r="A4" s="110" t="s">
        <v>35</v>
      </c>
      <c r="B4" s="123"/>
      <c r="C4" s="167" t="s">
        <v>51</v>
      </c>
      <c r="D4" s="81"/>
      <c r="E4" s="96"/>
      <c r="F4" s="96"/>
      <c r="G4" s="96"/>
      <c r="H4" s="96"/>
      <c r="I4" s="96"/>
      <c r="J4" s="66"/>
    </row>
    <row r="5" spans="1:10" ht="13.8" x14ac:dyDescent="0.3">
      <c r="A5" s="128"/>
      <c r="B5" s="168"/>
      <c r="C5" s="169"/>
      <c r="D5" s="129"/>
      <c r="E5" s="119"/>
      <c r="F5" s="119"/>
      <c r="G5" s="119"/>
      <c r="H5" s="119"/>
      <c r="I5" s="119"/>
      <c r="J5" s="118"/>
    </row>
    <row r="6" spans="1:10" ht="13.8" x14ac:dyDescent="0.3">
      <c r="A6" s="496" t="s">
        <v>127</v>
      </c>
      <c r="B6" s="278">
        <v>1</v>
      </c>
      <c r="C6" s="407" t="s">
        <v>150</v>
      </c>
      <c r="D6" s="278">
        <v>190048540</v>
      </c>
      <c r="E6" s="497">
        <v>1300</v>
      </c>
      <c r="F6" s="97"/>
      <c r="G6" s="97"/>
      <c r="H6" s="98"/>
      <c r="I6" s="93"/>
      <c r="J6" s="67"/>
    </row>
    <row r="7" spans="1:10" ht="13.8" x14ac:dyDescent="0.3">
      <c r="A7" s="496"/>
      <c r="B7" s="278">
        <v>2</v>
      </c>
      <c r="C7" s="407" t="s">
        <v>151</v>
      </c>
      <c r="D7" s="278">
        <v>190047449</v>
      </c>
      <c r="E7" s="497">
        <v>1100</v>
      </c>
      <c r="F7" s="97"/>
      <c r="G7" s="97"/>
      <c r="H7" s="98"/>
      <c r="I7" s="93"/>
      <c r="J7" s="67"/>
    </row>
    <row r="8" spans="1:10" ht="13.8" x14ac:dyDescent="0.3">
      <c r="A8" s="496"/>
      <c r="B8" s="278">
        <v>3</v>
      </c>
      <c r="C8" s="407" t="s">
        <v>154</v>
      </c>
      <c r="D8" s="278">
        <v>190049119</v>
      </c>
      <c r="E8" s="497">
        <v>1500</v>
      </c>
      <c r="F8" s="97"/>
      <c r="G8" s="97"/>
      <c r="H8" s="98"/>
      <c r="I8" s="93"/>
      <c r="J8" s="67"/>
    </row>
    <row r="9" spans="1:10" ht="13.8" x14ac:dyDescent="0.3">
      <c r="A9" s="496"/>
      <c r="B9" s="278">
        <v>1</v>
      </c>
      <c r="C9" s="407" t="s">
        <v>155</v>
      </c>
      <c r="D9" s="278">
        <v>300040745</v>
      </c>
      <c r="E9" s="497">
        <v>700</v>
      </c>
      <c r="F9" s="97"/>
      <c r="G9" s="97"/>
      <c r="H9" s="98"/>
      <c r="I9" s="93"/>
      <c r="J9" s="67"/>
    </row>
    <row r="10" spans="1:10" ht="13.8" x14ac:dyDescent="0.3">
      <c r="A10" s="496"/>
      <c r="B10" s="278">
        <v>2</v>
      </c>
      <c r="C10" s="407" t="s">
        <v>156</v>
      </c>
      <c r="D10" s="278">
        <v>190049642</v>
      </c>
      <c r="E10" s="497">
        <v>3000</v>
      </c>
      <c r="F10" s="97"/>
      <c r="G10" s="97"/>
      <c r="H10" s="98"/>
      <c r="I10" s="93"/>
      <c r="J10" s="67"/>
    </row>
    <row r="11" spans="1:10" ht="13.8" x14ac:dyDescent="0.3">
      <c r="A11" s="496"/>
      <c r="B11" s="278">
        <v>3</v>
      </c>
      <c r="C11" s="407" t="s">
        <v>157</v>
      </c>
      <c r="D11" s="278">
        <v>190078494</v>
      </c>
      <c r="E11" s="497">
        <v>1500</v>
      </c>
      <c r="F11" s="97"/>
      <c r="G11" s="97"/>
      <c r="H11" s="98"/>
      <c r="I11" s="93"/>
      <c r="J11" s="67"/>
    </row>
    <row r="12" spans="1:10" ht="13.8" x14ac:dyDescent="0.3">
      <c r="A12" s="496"/>
      <c r="B12" s="278">
        <v>4</v>
      </c>
      <c r="C12" s="407" t="s">
        <v>159</v>
      </c>
      <c r="D12" s="278">
        <v>190046913</v>
      </c>
      <c r="E12" s="497">
        <v>1900</v>
      </c>
      <c r="F12" s="97"/>
      <c r="G12" s="97"/>
      <c r="H12" s="98"/>
      <c r="I12" s="93"/>
      <c r="J12" s="67"/>
    </row>
    <row r="13" spans="1:10" ht="13.8" x14ac:dyDescent="0.3">
      <c r="A13" s="496"/>
      <c r="B13" s="278"/>
      <c r="C13" s="407"/>
      <c r="D13" s="278"/>
      <c r="E13" s="621"/>
      <c r="F13" s="97"/>
      <c r="G13" s="97"/>
      <c r="H13" s="98"/>
      <c r="I13" s="93"/>
      <c r="J13" s="67"/>
    </row>
    <row r="14" spans="1:10" ht="13.8" x14ac:dyDescent="0.3">
      <c r="A14" s="496" t="s">
        <v>128</v>
      </c>
      <c r="B14" s="395">
        <v>5</v>
      </c>
      <c r="C14" s="407" t="s">
        <v>155</v>
      </c>
      <c r="D14" s="278">
        <v>300040745</v>
      </c>
      <c r="E14" s="497">
        <v>1000</v>
      </c>
      <c r="F14" s="97"/>
      <c r="G14" s="97"/>
      <c r="H14" s="98"/>
      <c r="I14" s="93"/>
      <c r="J14" s="67"/>
    </row>
    <row r="15" spans="1:10" ht="13.8" x14ac:dyDescent="0.3">
      <c r="A15" s="406"/>
      <c r="B15" s="278">
        <v>6</v>
      </c>
      <c r="C15" s="407" t="s">
        <v>160</v>
      </c>
      <c r="D15" s="278">
        <v>191176774</v>
      </c>
      <c r="E15" s="497">
        <v>1000</v>
      </c>
      <c r="F15" s="97"/>
      <c r="G15" s="97"/>
      <c r="H15" s="98"/>
      <c r="I15" s="93"/>
      <c r="J15" s="67"/>
    </row>
    <row r="16" spans="1:10" ht="13.8" x14ac:dyDescent="0.3">
      <c r="A16" s="111"/>
      <c r="B16" s="67"/>
      <c r="C16" s="82"/>
      <c r="D16" s="67"/>
      <c r="E16" s="97"/>
      <c r="F16" s="97"/>
      <c r="G16" s="97"/>
      <c r="H16" s="98"/>
      <c r="I16" s="93"/>
      <c r="J16" s="67"/>
    </row>
    <row r="17" spans="1:10" ht="13.8" x14ac:dyDescent="0.3">
      <c r="A17" s="111"/>
      <c r="B17" s="57"/>
      <c r="C17" s="69"/>
      <c r="D17" s="57"/>
      <c r="E17" s="105"/>
      <c r="F17" s="105"/>
      <c r="G17" s="105"/>
      <c r="H17" s="106"/>
      <c r="I17" s="93"/>
      <c r="J17" s="57"/>
    </row>
    <row r="18" spans="1:10" ht="13.8" x14ac:dyDescent="0.3">
      <c r="A18" s="111"/>
      <c r="B18" s="57"/>
      <c r="C18" s="69"/>
      <c r="D18" s="57"/>
      <c r="E18" s="105"/>
      <c r="F18" s="105"/>
      <c r="G18" s="105"/>
      <c r="H18" s="106"/>
      <c r="I18" s="93"/>
      <c r="J18" s="57"/>
    </row>
    <row r="19" spans="1:10" ht="13.8" x14ac:dyDescent="0.3">
      <c r="A19" s="111"/>
      <c r="B19" s="57"/>
      <c r="C19" s="107"/>
      <c r="D19" s="132"/>
      <c r="E19" s="105"/>
      <c r="F19" s="97"/>
      <c r="G19" s="97"/>
      <c r="H19" s="97"/>
      <c r="I19" s="93"/>
      <c r="J19" s="57"/>
    </row>
    <row r="20" spans="1:10" ht="13.8" x14ac:dyDescent="0.3">
      <c r="A20" s="111"/>
      <c r="B20" s="57"/>
      <c r="C20" s="107"/>
      <c r="D20" s="132"/>
      <c r="E20" s="97"/>
      <c r="F20" s="97"/>
      <c r="G20" s="97"/>
      <c r="H20" s="97"/>
      <c r="I20" s="93"/>
      <c r="J20" s="57"/>
    </row>
    <row r="21" spans="1:10" ht="13.8" x14ac:dyDescent="0.3">
      <c r="A21" s="111"/>
      <c r="B21" s="57"/>
      <c r="C21" s="107"/>
      <c r="D21" s="132"/>
      <c r="E21" s="97"/>
      <c r="F21" s="97"/>
      <c r="G21" s="97"/>
      <c r="H21" s="97"/>
      <c r="I21" s="93"/>
      <c r="J21" s="57"/>
    </row>
    <row r="22" spans="1:10" ht="13.8" x14ac:dyDescent="0.3">
      <c r="A22" s="111"/>
      <c r="B22" s="57"/>
      <c r="C22" s="107"/>
      <c r="D22" s="132"/>
      <c r="E22" s="97"/>
      <c r="F22" s="97"/>
      <c r="G22" s="97"/>
      <c r="H22" s="97"/>
      <c r="I22" s="93"/>
      <c r="J22" s="57"/>
    </row>
    <row r="23" spans="1:10" ht="13.8" x14ac:dyDescent="0.3">
      <c r="A23" s="542"/>
      <c r="B23" s="549"/>
      <c r="C23" s="550" t="s">
        <v>32</v>
      </c>
      <c r="D23" s="549"/>
      <c r="E23" s="551">
        <f>SUM(E6:E22)</f>
        <v>13000</v>
      </c>
      <c r="F23" s="551">
        <f>SUM(F6:F22)</f>
        <v>0</v>
      </c>
      <c r="G23" s="551">
        <f>SUM(G6:G22)</f>
        <v>0</v>
      </c>
      <c r="H23" s="551">
        <f>SUM(H6:H22)</f>
        <v>0</v>
      </c>
      <c r="I23" s="551">
        <f>SUM(I6:I22)</f>
        <v>0</v>
      </c>
      <c r="J23" s="552"/>
    </row>
    <row r="24" spans="1:10" ht="13.8" x14ac:dyDescent="0.3">
      <c r="A24" s="112"/>
      <c r="B24" s="85"/>
      <c r="C24" s="84"/>
      <c r="D24" s="85"/>
      <c r="E24" s="99"/>
      <c r="F24" s="99"/>
      <c r="G24" s="99"/>
      <c r="H24" s="99"/>
      <c r="I24" s="99"/>
      <c r="J24" s="79"/>
    </row>
    <row r="25" spans="1:10" ht="13.8" x14ac:dyDescent="0.3">
      <c r="A25" s="110" t="s">
        <v>36</v>
      </c>
      <c r="B25" s="81"/>
      <c r="C25" s="65"/>
      <c r="D25" s="81"/>
      <c r="E25" s="96"/>
      <c r="F25" s="96"/>
      <c r="G25" s="96"/>
      <c r="H25" s="96"/>
      <c r="I25" s="96"/>
      <c r="J25" s="66"/>
    </row>
    <row r="26" spans="1:10" ht="13.8" x14ac:dyDescent="0.3">
      <c r="A26" s="128"/>
      <c r="B26" s="129"/>
      <c r="C26" s="130"/>
      <c r="D26" s="129"/>
      <c r="E26" s="119"/>
      <c r="F26" s="119"/>
      <c r="G26" s="119"/>
      <c r="H26" s="119"/>
      <c r="I26" s="119"/>
      <c r="J26" s="118"/>
    </row>
    <row r="27" spans="1:10" ht="13.8" x14ac:dyDescent="0.3">
      <c r="A27" s="496" t="s">
        <v>169</v>
      </c>
      <c r="B27" s="453">
        <v>1</v>
      </c>
      <c r="C27" s="493" t="s">
        <v>170</v>
      </c>
      <c r="D27" s="455">
        <v>190049838</v>
      </c>
      <c r="E27" s="500">
        <v>15000</v>
      </c>
      <c r="F27" s="102"/>
      <c r="G27" s="102"/>
      <c r="H27" s="102"/>
      <c r="I27" s="135"/>
      <c r="J27" s="125"/>
    </row>
    <row r="28" spans="1:10" ht="13.8" x14ac:dyDescent="0.3">
      <c r="A28" s="496"/>
      <c r="B28" s="453"/>
      <c r="C28" s="493"/>
      <c r="D28" s="455"/>
      <c r="E28" s="500"/>
      <c r="F28" s="92"/>
      <c r="G28" s="92"/>
      <c r="H28" s="92"/>
      <c r="I28" s="138"/>
      <c r="J28" s="72"/>
    </row>
    <row r="29" spans="1:10" ht="13.8" x14ac:dyDescent="0.3">
      <c r="A29" s="496"/>
      <c r="B29" s="453"/>
      <c r="C29" s="493"/>
      <c r="D29" s="455"/>
      <c r="E29" s="500"/>
      <c r="F29" s="92"/>
      <c r="G29" s="92"/>
      <c r="H29" s="92"/>
      <c r="I29" s="138"/>
      <c r="J29" s="72"/>
    </row>
    <row r="30" spans="1:10" ht="13.8" x14ac:dyDescent="0.3">
      <c r="A30" s="496"/>
      <c r="B30" s="453"/>
      <c r="C30" s="493"/>
      <c r="D30" s="458"/>
      <c r="E30" s="500"/>
      <c r="F30" s="92"/>
      <c r="G30" s="92"/>
      <c r="H30" s="92"/>
      <c r="I30" s="138"/>
      <c r="J30" s="72"/>
    </row>
    <row r="31" spans="1:10" ht="13.8" x14ac:dyDescent="0.3">
      <c r="A31" s="496"/>
      <c r="B31" s="453"/>
      <c r="C31" s="493"/>
      <c r="D31" s="455"/>
      <c r="E31" s="500"/>
      <c r="F31" s="92"/>
      <c r="G31" s="92"/>
      <c r="H31" s="92"/>
      <c r="I31" s="138"/>
      <c r="J31" s="72"/>
    </row>
    <row r="32" spans="1:10" ht="13.8" x14ac:dyDescent="0.3">
      <c r="A32" s="496"/>
      <c r="B32" s="453"/>
      <c r="C32" s="493"/>
      <c r="D32" s="455"/>
      <c r="E32" s="500"/>
      <c r="F32" s="92"/>
      <c r="G32" s="92"/>
      <c r="H32" s="92"/>
      <c r="I32" s="138"/>
      <c r="J32" s="72"/>
    </row>
    <row r="33" spans="1:10" ht="13.8" x14ac:dyDescent="0.3">
      <c r="A33" s="496"/>
      <c r="B33" s="453"/>
      <c r="C33" s="493"/>
      <c r="D33" s="455"/>
      <c r="E33" s="500"/>
      <c r="F33" s="92"/>
      <c r="G33" s="92"/>
      <c r="H33" s="92"/>
      <c r="I33" s="138"/>
      <c r="J33" s="72"/>
    </row>
    <row r="34" spans="1:10" ht="13.8" x14ac:dyDescent="0.3">
      <c r="A34" s="114"/>
      <c r="B34" s="163"/>
      <c r="C34" s="148"/>
      <c r="D34" s="146"/>
      <c r="E34" s="92"/>
      <c r="F34" s="92"/>
      <c r="G34" s="92"/>
      <c r="H34" s="138"/>
      <c r="I34" s="138"/>
      <c r="J34" s="72"/>
    </row>
    <row r="35" spans="1:10" ht="13.8" x14ac:dyDescent="0.3">
      <c r="A35" s="114"/>
      <c r="B35" s="163"/>
      <c r="C35" s="148"/>
      <c r="D35" s="146"/>
      <c r="E35" s="92"/>
      <c r="F35" s="92"/>
      <c r="G35" s="92"/>
      <c r="H35" s="138"/>
      <c r="I35" s="138"/>
      <c r="J35" s="72"/>
    </row>
    <row r="36" spans="1:10" ht="13.8" x14ac:dyDescent="0.3">
      <c r="A36" s="108"/>
      <c r="B36" s="543"/>
      <c r="C36" s="547" t="s">
        <v>32</v>
      </c>
      <c r="D36" s="543"/>
      <c r="E36" s="545">
        <f>SUM(E27:E35)</f>
        <v>15000</v>
      </c>
      <c r="F36" s="545">
        <f>SUM(F27:F35)</f>
        <v>0</v>
      </c>
      <c r="G36" s="545">
        <f>SUM(G27:G35)</f>
        <v>0</v>
      </c>
      <c r="H36" s="545">
        <f>SUM(H27:H35)</f>
        <v>0</v>
      </c>
      <c r="I36" s="545">
        <f>SUM(I27:I35)</f>
        <v>0</v>
      </c>
      <c r="J36" s="548"/>
    </row>
    <row r="37" spans="1:10" ht="13.8" x14ac:dyDescent="0.3">
      <c r="A37" s="112"/>
      <c r="B37" s="85"/>
      <c r="C37" s="84"/>
      <c r="D37" s="85"/>
      <c r="E37" s="99"/>
      <c r="F37" s="99"/>
      <c r="G37" s="99"/>
      <c r="H37" s="99"/>
      <c r="I37" s="100"/>
      <c r="J37" s="79"/>
    </row>
    <row r="38" spans="1:10" ht="13.8" x14ac:dyDescent="0.3">
      <c r="A38" s="115" t="s">
        <v>37</v>
      </c>
      <c r="B38" s="88"/>
      <c r="C38" s="120"/>
      <c r="D38" s="88"/>
      <c r="E38" s="103"/>
      <c r="F38" s="103"/>
      <c r="G38" s="103"/>
      <c r="H38" s="103"/>
      <c r="I38" s="121"/>
      <c r="J38" s="87"/>
    </row>
    <row r="39" spans="1:10" ht="13.8" x14ac:dyDescent="0.3">
      <c r="A39" s="128"/>
      <c r="B39" s="129"/>
      <c r="C39" s="172"/>
      <c r="D39" s="129"/>
      <c r="E39" s="119"/>
      <c r="F39" s="119"/>
      <c r="G39" s="119"/>
      <c r="H39" s="119"/>
      <c r="I39" s="173"/>
      <c r="J39" s="118"/>
    </row>
    <row r="40" spans="1:10" ht="13.8" x14ac:dyDescent="0.3">
      <c r="A40" s="496" t="s">
        <v>171</v>
      </c>
      <c r="B40" s="473">
        <v>1</v>
      </c>
      <c r="C40" s="472" t="s">
        <v>176</v>
      </c>
      <c r="D40" s="473">
        <v>302761886</v>
      </c>
      <c r="E40" s="500">
        <v>1110</v>
      </c>
      <c r="F40" s="456"/>
      <c r="G40" s="92"/>
      <c r="H40" s="92"/>
      <c r="I40" s="92"/>
      <c r="J40" s="72"/>
    </row>
    <row r="41" spans="1:10" ht="13.8" x14ac:dyDescent="0.3">
      <c r="A41" s="496" t="s">
        <v>177</v>
      </c>
      <c r="B41" s="473">
        <v>2</v>
      </c>
      <c r="C41" s="472" t="s">
        <v>157</v>
      </c>
      <c r="D41" s="473">
        <v>190078494</v>
      </c>
      <c r="E41" s="500">
        <v>3750</v>
      </c>
      <c r="F41" s="456"/>
      <c r="G41" s="92"/>
      <c r="H41" s="92"/>
      <c r="I41" s="92"/>
      <c r="J41" s="72"/>
    </row>
    <row r="42" spans="1:10" ht="13.8" x14ac:dyDescent="0.3">
      <c r="A42" s="501"/>
      <c r="B42" s="473">
        <v>3</v>
      </c>
      <c r="C42" s="472" t="s">
        <v>157</v>
      </c>
      <c r="D42" s="502">
        <v>190078494</v>
      </c>
      <c r="E42" s="500">
        <v>4300</v>
      </c>
      <c r="F42" s="456"/>
      <c r="G42" s="92"/>
      <c r="H42" s="92"/>
      <c r="I42" s="92"/>
      <c r="J42" s="72"/>
    </row>
    <row r="43" spans="1:10" ht="13.8" x14ac:dyDescent="0.3">
      <c r="A43" s="496"/>
      <c r="B43" s="473">
        <v>4</v>
      </c>
      <c r="C43" s="472" t="s">
        <v>157</v>
      </c>
      <c r="D43" s="473">
        <v>190078494</v>
      </c>
      <c r="E43" s="500">
        <v>3950</v>
      </c>
      <c r="F43" s="456"/>
      <c r="G43" s="92"/>
      <c r="H43" s="92"/>
      <c r="I43" s="92"/>
      <c r="J43" s="72"/>
    </row>
    <row r="44" spans="1:10" ht="13.8" x14ac:dyDescent="0.3">
      <c r="A44" s="496"/>
      <c r="B44" s="473">
        <v>5</v>
      </c>
      <c r="C44" s="472" t="s">
        <v>176</v>
      </c>
      <c r="D44" s="473">
        <v>302761886</v>
      </c>
      <c r="E44" s="500">
        <v>2230</v>
      </c>
      <c r="F44" s="456"/>
      <c r="G44" s="92"/>
      <c r="H44" s="92"/>
      <c r="I44" s="92"/>
      <c r="J44" s="72"/>
    </row>
    <row r="45" spans="1:10" ht="13.8" x14ac:dyDescent="0.3">
      <c r="A45" s="496"/>
      <c r="B45" s="473">
        <v>6</v>
      </c>
      <c r="C45" s="472" t="s">
        <v>157</v>
      </c>
      <c r="D45" s="473">
        <v>190078494</v>
      </c>
      <c r="E45" s="500">
        <v>3650</v>
      </c>
      <c r="F45" s="456"/>
      <c r="G45" s="92"/>
      <c r="H45" s="92"/>
      <c r="I45" s="92"/>
      <c r="J45" s="72"/>
    </row>
    <row r="46" spans="1:10" ht="13.8" x14ac:dyDescent="0.3">
      <c r="A46" s="496"/>
      <c r="B46" s="473">
        <v>7</v>
      </c>
      <c r="C46" s="472" t="s">
        <v>182</v>
      </c>
      <c r="D46" s="473">
        <v>302054537</v>
      </c>
      <c r="E46" s="500">
        <v>2450</v>
      </c>
      <c r="F46" s="456"/>
      <c r="G46" s="92"/>
      <c r="H46" s="92"/>
      <c r="I46" s="92"/>
      <c r="J46" s="72"/>
    </row>
    <row r="47" spans="1:10" ht="13.8" x14ac:dyDescent="0.3">
      <c r="A47" s="496" t="s">
        <v>184</v>
      </c>
      <c r="B47" s="473">
        <v>8</v>
      </c>
      <c r="C47" s="472" t="s">
        <v>182</v>
      </c>
      <c r="D47" s="473">
        <v>302054537</v>
      </c>
      <c r="E47" s="500">
        <v>4400</v>
      </c>
      <c r="F47" s="456"/>
      <c r="G47" s="92"/>
      <c r="H47" s="92"/>
      <c r="I47" s="92"/>
      <c r="J47" s="72"/>
    </row>
    <row r="48" spans="1:10" ht="13.8" x14ac:dyDescent="0.3">
      <c r="A48" s="496" t="s">
        <v>188</v>
      </c>
      <c r="B48" s="473">
        <v>9</v>
      </c>
      <c r="C48" s="472" t="s">
        <v>157</v>
      </c>
      <c r="D48" s="473">
        <v>190078494</v>
      </c>
      <c r="E48" s="500">
        <v>5100</v>
      </c>
      <c r="F48" s="456"/>
      <c r="G48" s="92"/>
      <c r="H48" s="92"/>
      <c r="I48" s="92"/>
      <c r="J48" s="72"/>
    </row>
    <row r="49" spans="1:10" ht="13.8" x14ac:dyDescent="0.3">
      <c r="A49" s="496"/>
      <c r="B49" s="473">
        <v>10</v>
      </c>
      <c r="C49" s="472" t="s">
        <v>157</v>
      </c>
      <c r="D49" s="473">
        <v>190078494</v>
      </c>
      <c r="E49" s="500">
        <v>4350</v>
      </c>
      <c r="F49" s="456"/>
      <c r="G49" s="92"/>
      <c r="H49" s="92"/>
      <c r="I49" s="92"/>
      <c r="J49" s="72"/>
    </row>
    <row r="50" spans="1:10" ht="13.8" x14ac:dyDescent="0.3">
      <c r="A50" s="496"/>
      <c r="B50" s="473">
        <v>11</v>
      </c>
      <c r="C50" s="472" t="s">
        <v>157</v>
      </c>
      <c r="D50" s="473">
        <v>190078494</v>
      </c>
      <c r="E50" s="500">
        <v>3800</v>
      </c>
      <c r="F50" s="456"/>
      <c r="G50" s="92"/>
      <c r="H50" s="92"/>
      <c r="I50" s="92"/>
      <c r="J50" s="72"/>
    </row>
    <row r="51" spans="1:10" ht="13.8" x14ac:dyDescent="0.3">
      <c r="A51" s="496"/>
      <c r="B51" s="473">
        <v>12</v>
      </c>
      <c r="C51" s="472" t="s">
        <v>176</v>
      </c>
      <c r="D51" s="473">
        <v>302761886</v>
      </c>
      <c r="E51" s="500">
        <v>2800</v>
      </c>
      <c r="F51" s="456"/>
      <c r="G51" s="92"/>
      <c r="H51" s="92"/>
      <c r="I51" s="92"/>
      <c r="J51" s="72"/>
    </row>
    <row r="52" spans="1:10" ht="13.8" x14ac:dyDescent="0.3">
      <c r="A52" s="496"/>
      <c r="B52" s="473">
        <v>13</v>
      </c>
      <c r="C52" s="472" t="s">
        <v>176</v>
      </c>
      <c r="D52" s="473">
        <v>302761886</v>
      </c>
      <c r="E52" s="500">
        <v>2520</v>
      </c>
      <c r="F52" s="456"/>
      <c r="G52" s="92"/>
      <c r="H52" s="92"/>
      <c r="I52" s="92"/>
      <c r="J52" s="72"/>
    </row>
    <row r="53" spans="1:10" ht="13.8" x14ac:dyDescent="0.3">
      <c r="A53" s="496"/>
      <c r="B53" s="473">
        <v>14</v>
      </c>
      <c r="C53" s="472" t="s">
        <v>176</v>
      </c>
      <c r="D53" s="473">
        <v>302761886</v>
      </c>
      <c r="E53" s="500">
        <v>2500</v>
      </c>
      <c r="F53" s="456"/>
      <c r="G53" s="92"/>
      <c r="H53" s="92"/>
      <c r="I53" s="92"/>
      <c r="J53" s="72"/>
    </row>
    <row r="54" spans="1:10" ht="13.8" x14ac:dyDescent="0.3">
      <c r="A54" s="496"/>
      <c r="B54" s="473">
        <v>15</v>
      </c>
      <c r="C54" s="472" t="s">
        <v>176</v>
      </c>
      <c r="D54" s="473">
        <v>302761886</v>
      </c>
      <c r="E54" s="500">
        <v>3115</v>
      </c>
      <c r="F54" s="456"/>
      <c r="G54" s="92"/>
      <c r="H54" s="92"/>
      <c r="I54" s="92"/>
      <c r="J54" s="72"/>
    </row>
    <row r="55" spans="1:10" ht="13.8" x14ac:dyDescent="0.3">
      <c r="A55" s="496"/>
      <c r="B55" s="473">
        <v>16</v>
      </c>
      <c r="C55" s="472" t="s">
        <v>176</v>
      </c>
      <c r="D55" s="473">
        <v>302761886</v>
      </c>
      <c r="E55" s="500">
        <v>2233</v>
      </c>
      <c r="F55" s="456"/>
      <c r="G55" s="92"/>
      <c r="H55" s="92"/>
      <c r="I55" s="92"/>
      <c r="J55" s="72"/>
    </row>
    <row r="56" spans="1:10" ht="13.8" x14ac:dyDescent="0.3">
      <c r="A56" s="496"/>
      <c r="B56" s="473">
        <v>17</v>
      </c>
      <c r="C56" s="472" t="s">
        <v>176</v>
      </c>
      <c r="D56" s="473">
        <v>302761886</v>
      </c>
      <c r="E56" s="500">
        <v>2020</v>
      </c>
      <c r="F56" s="456"/>
      <c r="G56" s="92"/>
      <c r="H56" s="92"/>
      <c r="I56" s="92"/>
      <c r="J56" s="72"/>
    </row>
    <row r="57" spans="1:10" ht="13.8" x14ac:dyDescent="0.3">
      <c r="A57" s="452"/>
      <c r="B57" s="471"/>
      <c r="C57" s="474"/>
      <c r="D57" s="471"/>
      <c r="E57" s="456"/>
      <c r="F57" s="456"/>
      <c r="G57" s="92"/>
      <c r="H57" s="92"/>
      <c r="I57" s="92"/>
      <c r="J57" s="72"/>
    </row>
    <row r="58" spans="1:10" ht="13.8" x14ac:dyDescent="0.3">
      <c r="A58" s="452"/>
      <c r="B58" s="471"/>
      <c r="C58" s="474"/>
      <c r="D58" s="471"/>
      <c r="E58" s="456"/>
      <c r="F58" s="456"/>
      <c r="G58" s="92"/>
      <c r="H58" s="92"/>
      <c r="I58" s="92"/>
      <c r="J58" s="72"/>
    </row>
    <row r="59" spans="1:10" ht="13.8" x14ac:dyDescent="0.3">
      <c r="A59" s="531"/>
      <c r="B59" s="532"/>
      <c r="C59" s="533" t="s">
        <v>38</v>
      </c>
      <c r="D59" s="532"/>
      <c r="E59" s="641">
        <f>E42+E43+E44+E45+E46+E47+E48+E49+E50+E51+E52+E53+E54+E55+E56</f>
        <v>49418</v>
      </c>
      <c r="F59" s="534">
        <f>SUM(F40:F58)</f>
        <v>0</v>
      </c>
      <c r="G59" s="534">
        <f>SUM(G40:G58)</f>
        <v>0</v>
      </c>
      <c r="H59" s="534">
        <f>SUM(H40:H58)</f>
        <v>0</v>
      </c>
      <c r="I59" s="534">
        <f>SUM(I40:I58)</f>
        <v>0</v>
      </c>
      <c r="J59" s="535"/>
    </row>
    <row r="60" spans="1:10" ht="13.8" x14ac:dyDescent="0.3">
      <c r="A60" s="112"/>
      <c r="B60" s="85"/>
      <c r="C60" s="86"/>
      <c r="D60" s="85"/>
      <c r="E60" s="99"/>
      <c r="F60" s="101"/>
      <c r="G60" s="99"/>
      <c r="H60" s="99"/>
      <c r="I60" s="100"/>
      <c r="J60" s="79"/>
    </row>
    <row r="61" spans="1:10" ht="13.8" x14ac:dyDescent="0.3">
      <c r="A61" s="115" t="s">
        <v>39</v>
      </c>
      <c r="B61" s="88"/>
      <c r="C61" s="159"/>
      <c r="D61" s="88"/>
      <c r="E61" s="103"/>
      <c r="F61" s="103"/>
      <c r="G61" s="103"/>
      <c r="H61" s="103"/>
      <c r="I61" s="103"/>
      <c r="J61" s="87"/>
    </row>
    <row r="62" spans="1:10" ht="13.8" x14ac:dyDescent="0.3">
      <c r="A62" s="128"/>
      <c r="B62" s="129"/>
      <c r="C62" s="130"/>
      <c r="D62" s="129"/>
      <c r="E62" s="119"/>
      <c r="F62" s="119"/>
      <c r="G62" s="119"/>
      <c r="H62" s="119"/>
      <c r="I62" s="119"/>
      <c r="J62" s="118"/>
    </row>
    <row r="63" spans="1:10" ht="13.8" x14ac:dyDescent="0.3">
      <c r="A63" s="503" t="s">
        <v>193</v>
      </c>
      <c r="B63" s="395">
        <v>1</v>
      </c>
      <c r="C63" s="472" t="s">
        <v>154</v>
      </c>
      <c r="D63" s="504">
        <v>190049119</v>
      </c>
      <c r="E63" s="505">
        <v>2600</v>
      </c>
      <c r="F63" s="94"/>
      <c r="G63" s="92"/>
      <c r="H63" s="94"/>
      <c r="I63" s="92"/>
      <c r="J63" s="68"/>
    </row>
    <row r="64" spans="1:10" ht="13.8" x14ac:dyDescent="0.3">
      <c r="A64" s="506"/>
      <c r="B64" s="395">
        <v>2</v>
      </c>
      <c r="C64" s="472" t="s">
        <v>194</v>
      </c>
      <c r="D64" s="504">
        <v>190023925</v>
      </c>
      <c r="E64" s="505">
        <v>2100</v>
      </c>
      <c r="F64" s="94"/>
      <c r="G64" s="94"/>
      <c r="H64" s="94"/>
      <c r="I64" s="92"/>
      <c r="J64" s="68"/>
    </row>
    <row r="65" spans="1:10" ht="13.8" x14ac:dyDescent="0.3">
      <c r="A65" s="506"/>
      <c r="B65" s="395">
        <v>3</v>
      </c>
      <c r="C65" s="472" t="s">
        <v>195</v>
      </c>
      <c r="D65" s="504">
        <v>304156341</v>
      </c>
      <c r="E65" s="505">
        <v>1197</v>
      </c>
      <c r="F65" s="94"/>
      <c r="G65" s="94"/>
      <c r="H65" s="94"/>
      <c r="I65" s="92"/>
      <c r="J65" s="68"/>
    </row>
    <row r="66" spans="1:10" ht="13.8" x14ac:dyDescent="0.3">
      <c r="A66" s="506"/>
      <c r="B66" s="395">
        <v>4</v>
      </c>
      <c r="C66" s="472" t="s">
        <v>197</v>
      </c>
      <c r="D66" s="504">
        <v>190024265</v>
      </c>
      <c r="E66" s="505">
        <v>2650</v>
      </c>
      <c r="F66" s="94"/>
      <c r="G66" s="94"/>
      <c r="H66" s="94"/>
      <c r="I66" s="92"/>
      <c r="J66" s="68"/>
    </row>
    <row r="67" spans="1:10" ht="13.8" x14ac:dyDescent="0.3">
      <c r="A67" s="506"/>
      <c r="B67" s="395">
        <v>5</v>
      </c>
      <c r="C67" s="472" t="s">
        <v>201</v>
      </c>
      <c r="D67" s="504">
        <v>290024070</v>
      </c>
      <c r="E67" s="505">
        <v>1650</v>
      </c>
      <c r="F67" s="94"/>
      <c r="G67" s="94"/>
      <c r="H67" s="94"/>
      <c r="I67" s="92"/>
      <c r="J67" s="68"/>
    </row>
    <row r="68" spans="1:10" ht="13.8" x14ac:dyDescent="0.3">
      <c r="A68" s="506"/>
      <c r="B68" s="395">
        <v>6</v>
      </c>
      <c r="C68" s="472" t="s">
        <v>155</v>
      </c>
      <c r="D68" s="504">
        <v>300040745</v>
      </c>
      <c r="E68" s="505">
        <v>730</v>
      </c>
      <c r="F68" s="94"/>
      <c r="G68" s="94"/>
      <c r="H68" s="94"/>
      <c r="I68" s="92"/>
      <c r="J68" s="68"/>
    </row>
    <row r="69" spans="1:10" ht="13.8" x14ac:dyDescent="0.3">
      <c r="A69" s="506"/>
      <c r="B69" s="395"/>
      <c r="C69" s="472"/>
      <c r="D69" s="504"/>
      <c r="E69" s="478"/>
      <c r="F69" s="94"/>
      <c r="G69" s="94"/>
      <c r="H69" s="94"/>
      <c r="I69" s="92"/>
      <c r="J69" s="68"/>
    </row>
    <row r="70" spans="1:10" ht="13.8" x14ac:dyDescent="0.3">
      <c r="A70" s="506"/>
      <c r="B70" s="395"/>
      <c r="C70" s="472"/>
      <c r="D70" s="504"/>
      <c r="E70" s="478"/>
      <c r="F70" s="94"/>
      <c r="G70" s="94"/>
      <c r="H70" s="94"/>
      <c r="I70" s="92"/>
      <c r="J70" s="68"/>
    </row>
    <row r="71" spans="1:10" ht="13.8" x14ac:dyDescent="0.3">
      <c r="A71" s="479"/>
      <c r="B71" s="365"/>
      <c r="C71" s="480"/>
      <c r="D71" s="507"/>
      <c r="E71" s="481"/>
      <c r="F71" s="94"/>
      <c r="G71" s="94"/>
      <c r="H71" s="94"/>
      <c r="I71" s="92"/>
      <c r="J71" s="171"/>
    </row>
    <row r="72" spans="1:10" ht="13.8" x14ac:dyDescent="0.3">
      <c r="A72" s="479"/>
      <c r="B72" s="365"/>
      <c r="C72" s="480"/>
      <c r="D72" s="507"/>
      <c r="E72" s="481"/>
      <c r="F72" s="94"/>
      <c r="G72" s="94"/>
      <c r="H72" s="94"/>
      <c r="I72" s="92"/>
      <c r="J72" s="171"/>
    </row>
    <row r="73" spans="1:10" ht="13.8" x14ac:dyDescent="0.3">
      <c r="A73" s="113"/>
      <c r="B73" s="131"/>
      <c r="C73" s="70"/>
      <c r="D73" s="170"/>
      <c r="E73" s="94"/>
      <c r="F73" s="94"/>
      <c r="G73" s="94"/>
      <c r="H73" s="94"/>
      <c r="I73" s="92"/>
      <c r="J73" s="171"/>
    </row>
    <row r="74" spans="1:10" ht="13.8" x14ac:dyDescent="0.3">
      <c r="A74" s="113"/>
      <c r="B74" s="131"/>
      <c r="C74" s="70"/>
      <c r="D74" s="170"/>
      <c r="E74" s="94"/>
      <c r="F74" s="94"/>
      <c r="G74" s="94"/>
      <c r="H74" s="94"/>
      <c r="I74" s="92"/>
      <c r="J74" s="171"/>
    </row>
    <row r="75" spans="1:10" ht="13.8" x14ac:dyDescent="0.3">
      <c r="A75" s="113"/>
      <c r="B75" s="131"/>
      <c r="C75" s="70"/>
      <c r="D75" s="170"/>
      <c r="E75" s="94"/>
      <c r="F75" s="94"/>
      <c r="G75" s="94"/>
      <c r="H75" s="94"/>
      <c r="I75" s="92"/>
      <c r="J75" s="171"/>
    </row>
    <row r="76" spans="1:10" s="122" customFormat="1" ht="13.8" x14ac:dyDescent="0.3">
      <c r="A76" s="542"/>
      <c r="B76" s="543"/>
      <c r="C76" s="544" t="s">
        <v>40</v>
      </c>
      <c r="D76" s="545"/>
      <c r="E76" s="545">
        <f>E63+E64+E65+E66+E67+E68+E69+E70+E71+E72+E73+E74+E75</f>
        <v>10927</v>
      </c>
      <c r="F76" s="545">
        <f t="shared" ref="F76:H76" si="0">SUM(F63:F75)</f>
        <v>0</v>
      </c>
      <c r="G76" s="545">
        <f t="shared" si="0"/>
        <v>0</v>
      </c>
      <c r="H76" s="545">
        <f t="shared" si="0"/>
        <v>0</v>
      </c>
      <c r="I76" s="545">
        <f>SUM(I63:I75)</f>
        <v>0</v>
      </c>
      <c r="J76" s="546"/>
    </row>
    <row r="77" spans="1:10" ht="13.8" x14ac:dyDescent="0.3">
      <c r="A77" s="116"/>
      <c r="B77" s="90"/>
      <c r="C77" s="174" t="s">
        <v>52</v>
      </c>
      <c r="D77" s="175"/>
      <c r="E77" s="175">
        <f>SUM(E76,E59,E36,E23)</f>
        <v>88345</v>
      </c>
      <c r="F77" s="175">
        <f>SUM(F76,F59,F36,F23)</f>
        <v>0</v>
      </c>
      <c r="G77" s="175">
        <f>SUM(G76,G59,G36,G23)</f>
        <v>0</v>
      </c>
      <c r="H77" s="175">
        <f>SUM(H76,H59,H36,H23)</f>
        <v>0</v>
      </c>
      <c r="I77" s="175">
        <f>SUM(I76,I59,I36,I23)</f>
        <v>0</v>
      </c>
      <c r="J77" s="89"/>
    </row>
    <row r="80" spans="1:10" ht="13.8" x14ac:dyDescent="0.3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FFDC8-D906-44EC-AEDF-766A411278C3}">
  <dimension ref="A1:J1815"/>
  <sheetViews>
    <sheetView zoomScale="55" zoomScaleNormal="55" workbookViewId="0">
      <selection activeCell="E35" sqref="E35"/>
    </sheetView>
  </sheetViews>
  <sheetFormatPr defaultColWidth="8.88671875" defaultRowHeight="13.8" x14ac:dyDescent="0.3"/>
  <cols>
    <col min="1" max="1" width="73.33203125" style="117" customWidth="1"/>
    <col min="2" max="2" width="4.44140625" style="83" customWidth="1"/>
    <col min="3" max="3" width="72.33203125" style="59" customWidth="1"/>
    <col min="4" max="4" width="20.77734375" style="83" customWidth="1"/>
    <col min="5" max="5" width="18.33203125" style="104" customWidth="1"/>
    <col min="6" max="6" width="16.6640625" style="104" bestFit="1" customWidth="1"/>
    <col min="7" max="8" width="16.44140625" style="104" customWidth="1"/>
    <col min="9" max="9" width="17" style="104" bestFit="1" customWidth="1"/>
    <col min="10" max="10" width="84.88671875" style="73" customWidth="1"/>
    <col min="11" max="16384" width="8.88671875" style="35"/>
  </cols>
  <sheetData>
    <row r="1" spans="1:10" ht="29.55" customHeight="1" x14ac:dyDescent="0.3">
      <c r="A1" s="643" t="s">
        <v>56</v>
      </c>
      <c r="B1" s="411"/>
      <c r="C1" s="412" t="s">
        <v>75</v>
      </c>
      <c r="D1" s="412" t="s">
        <v>75</v>
      </c>
      <c r="E1" s="412" t="s">
        <v>75</v>
      </c>
      <c r="F1" s="413"/>
      <c r="G1" s="413"/>
      <c r="H1" s="413"/>
      <c r="I1" s="413"/>
      <c r="J1" s="277" t="s">
        <v>73</v>
      </c>
    </row>
    <row r="2" spans="1:10" x14ac:dyDescent="0.3">
      <c r="A2" s="108" t="s">
        <v>25</v>
      </c>
      <c r="B2" s="62" t="s">
        <v>31</v>
      </c>
      <c r="C2" s="60" t="s">
        <v>58</v>
      </c>
      <c r="D2" s="62" t="s">
        <v>34</v>
      </c>
      <c r="E2" s="61" t="s">
        <v>43</v>
      </c>
      <c r="F2" s="61" t="s">
        <v>44</v>
      </c>
      <c r="G2" s="61" t="s">
        <v>45</v>
      </c>
      <c r="H2" s="61" t="s">
        <v>46</v>
      </c>
      <c r="I2" s="61" t="s">
        <v>47</v>
      </c>
      <c r="J2" s="62" t="s">
        <v>7</v>
      </c>
    </row>
    <row r="3" spans="1:10" x14ac:dyDescent="0.3">
      <c r="A3" s="109"/>
      <c r="B3" s="80"/>
      <c r="C3" s="63"/>
      <c r="D3" s="80"/>
      <c r="E3" s="95"/>
      <c r="F3" s="95"/>
      <c r="G3" s="95"/>
      <c r="H3" s="95"/>
      <c r="I3" s="95"/>
      <c r="J3" s="64"/>
    </row>
    <row r="4" spans="1:10" x14ac:dyDescent="0.3">
      <c r="A4" s="110" t="s">
        <v>35</v>
      </c>
      <c r="B4" s="123"/>
      <c r="C4" s="167" t="s">
        <v>55</v>
      </c>
      <c r="D4" s="81"/>
      <c r="E4" s="96"/>
      <c r="F4" s="96"/>
      <c r="G4" s="96"/>
      <c r="H4" s="96"/>
      <c r="I4" s="96"/>
      <c r="J4" s="66"/>
    </row>
    <row r="5" spans="1:10" x14ac:dyDescent="0.3">
      <c r="A5" s="128"/>
      <c r="B5" s="168"/>
      <c r="C5" s="169"/>
      <c r="D5" s="129"/>
      <c r="E5" s="119"/>
      <c r="F5" s="119"/>
      <c r="G5" s="119"/>
      <c r="H5" s="119"/>
      <c r="I5" s="119"/>
      <c r="J5" s="118"/>
    </row>
    <row r="6" spans="1:10" x14ac:dyDescent="0.3">
      <c r="A6" s="111"/>
      <c r="B6" s="67">
        <v>1</v>
      </c>
      <c r="C6" s="82"/>
      <c r="D6" s="67"/>
      <c r="E6" s="97"/>
      <c r="F6" s="97"/>
      <c r="G6" s="97"/>
      <c r="H6" s="98"/>
      <c r="I6" s="93"/>
      <c r="J6" s="67"/>
    </row>
    <row r="7" spans="1:10" x14ac:dyDescent="0.3">
      <c r="A7" s="111"/>
      <c r="B7" s="67">
        <v>2</v>
      </c>
      <c r="C7" s="82"/>
      <c r="D7" s="67"/>
      <c r="E7" s="97"/>
      <c r="F7" s="97"/>
      <c r="G7" s="97"/>
      <c r="H7" s="98"/>
      <c r="I7" s="93"/>
      <c r="J7" s="67"/>
    </row>
    <row r="8" spans="1:10" x14ac:dyDescent="0.3">
      <c r="A8" s="111"/>
      <c r="B8" s="67">
        <v>3</v>
      </c>
      <c r="C8" s="82"/>
      <c r="D8" s="67"/>
      <c r="E8" s="97"/>
      <c r="F8" s="97"/>
      <c r="G8" s="97"/>
      <c r="H8" s="98"/>
      <c r="I8" s="93"/>
      <c r="J8" s="67"/>
    </row>
    <row r="9" spans="1:10" x14ac:dyDescent="0.3">
      <c r="A9" s="111"/>
      <c r="B9" s="67"/>
      <c r="C9" s="82"/>
      <c r="D9" s="67"/>
      <c r="E9" s="97"/>
      <c r="F9" s="97"/>
      <c r="G9" s="97"/>
      <c r="H9" s="98"/>
      <c r="I9" s="93"/>
      <c r="J9" s="67"/>
    </row>
    <row r="10" spans="1:10" x14ac:dyDescent="0.3">
      <c r="A10" s="111"/>
      <c r="B10" s="67"/>
      <c r="C10" s="82"/>
      <c r="D10" s="67"/>
      <c r="E10" s="97"/>
      <c r="F10" s="97"/>
      <c r="G10" s="97"/>
      <c r="H10" s="98"/>
      <c r="I10" s="93"/>
      <c r="J10" s="67"/>
    </row>
    <row r="11" spans="1:10" x14ac:dyDescent="0.3">
      <c r="A11" s="111"/>
      <c r="B11" s="67"/>
      <c r="C11" s="82"/>
      <c r="D11" s="67"/>
      <c r="E11" s="97"/>
      <c r="F11" s="97"/>
      <c r="G11" s="97"/>
      <c r="H11" s="98"/>
      <c r="I11" s="93"/>
      <c r="J11" s="67"/>
    </row>
    <row r="12" spans="1:10" x14ac:dyDescent="0.3">
      <c r="A12" s="111"/>
      <c r="B12" s="67"/>
      <c r="C12" s="82"/>
      <c r="D12" s="67"/>
      <c r="E12" s="97"/>
      <c r="F12" s="97"/>
      <c r="G12" s="97"/>
      <c r="H12" s="98"/>
      <c r="I12" s="93"/>
      <c r="J12" s="67"/>
    </row>
    <row r="13" spans="1:10" x14ac:dyDescent="0.3">
      <c r="A13" s="111"/>
      <c r="B13" s="67"/>
      <c r="C13" s="82"/>
      <c r="D13" s="67"/>
      <c r="E13" s="97"/>
      <c r="F13" s="97"/>
      <c r="G13" s="97"/>
      <c r="H13" s="98"/>
      <c r="I13" s="93"/>
      <c r="J13" s="67"/>
    </row>
    <row r="14" spans="1:10" x14ac:dyDescent="0.3">
      <c r="A14" s="111"/>
      <c r="B14" s="67"/>
      <c r="C14" s="82"/>
      <c r="D14" s="67"/>
      <c r="E14" s="97"/>
      <c r="F14" s="97"/>
      <c r="G14" s="97"/>
      <c r="H14" s="98"/>
      <c r="I14" s="93"/>
      <c r="J14" s="67"/>
    </row>
    <row r="15" spans="1:10" ht="14.4" x14ac:dyDescent="0.3">
      <c r="A15" s="111"/>
      <c r="B15" s="67"/>
      <c r="C15" s="82"/>
      <c r="D15" s="67"/>
      <c r="E15" s="97"/>
      <c r="F15" s="97"/>
      <c r="G15" s="97"/>
      <c r="H15" s="98"/>
      <c r="I15" s="93"/>
      <c r="J15" s="277" t="s">
        <v>73</v>
      </c>
    </row>
    <row r="16" spans="1:10" x14ac:dyDescent="0.3">
      <c r="A16" s="542"/>
      <c r="B16" s="549"/>
      <c r="C16" s="550" t="s">
        <v>32</v>
      </c>
      <c r="D16" s="549"/>
      <c r="E16" s="551">
        <f>SUM(E6:E15)</f>
        <v>0</v>
      </c>
      <c r="F16" s="551">
        <f>SUM(F6:F15)</f>
        <v>0</v>
      </c>
      <c r="G16" s="551">
        <f>SUM(G6:G15)</f>
        <v>0</v>
      </c>
      <c r="H16" s="551">
        <f>SUM(H6:H15)</f>
        <v>0</v>
      </c>
      <c r="I16" s="551">
        <f>SUM(I6:I15)</f>
        <v>0</v>
      </c>
      <c r="J16" s="552"/>
    </row>
    <row r="17" spans="1:10" x14ac:dyDescent="0.3">
      <c r="A17" s="112"/>
      <c r="B17" s="85"/>
      <c r="C17" s="84"/>
      <c r="D17" s="85"/>
      <c r="E17" s="99"/>
      <c r="F17" s="99"/>
      <c r="G17" s="99"/>
      <c r="H17" s="99"/>
      <c r="I17" s="99"/>
      <c r="J17" s="79"/>
    </row>
    <row r="18" spans="1:10" x14ac:dyDescent="0.3">
      <c r="A18" s="110" t="s">
        <v>36</v>
      </c>
      <c r="B18" s="81"/>
      <c r="C18" s="167" t="s">
        <v>55</v>
      </c>
      <c r="D18" s="81"/>
      <c r="E18" s="96"/>
      <c r="F18" s="96"/>
      <c r="G18" s="96"/>
      <c r="H18" s="96"/>
      <c r="I18" s="96"/>
      <c r="J18" s="66"/>
    </row>
    <row r="19" spans="1:10" x14ac:dyDescent="0.3">
      <c r="A19" s="128"/>
      <c r="B19" s="129"/>
      <c r="C19" s="130"/>
      <c r="D19" s="129"/>
      <c r="E19" s="119"/>
      <c r="F19" s="119"/>
      <c r="G19" s="119"/>
      <c r="H19" s="119"/>
      <c r="I19" s="119"/>
      <c r="J19" s="118"/>
    </row>
    <row r="20" spans="1:10" x14ac:dyDescent="0.3">
      <c r="A20" s="122"/>
      <c r="B20" s="160">
        <v>1</v>
      </c>
      <c r="C20" s="134"/>
      <c r="D20" s="133"/>
      <c r="E20" s="102"/>
      <c r="F20" s="102"/>
      <c r="G20" s="102"/>
      <c r="H20" s="102"/>
      <c r="I20" s="135"/>
      <c r="J20" s="125"/>
    </row>
    <row r="21" spans="1:10" x14ac:dyDescent="0.3">
      <c r="A21" s="114"/>
      <c r="B21" s="161">
        <v>2</v>
      </c>
      <c r="C21" s="137"/>
      <c r="D21" s="136"/>
      <c r="E21" s="92"/>
      <c r="F21" s="92"/>
      <c r="G21" s="92"/>
      <c r="H21" s="92"/>
      <c r="I21" s="138"/>
      <c r="J21" s="72"/>
    </row>
    <row r="22" spans="1:10" x14ac:dyDescent="0.3">
      <c r="A22" s="114"/>
      <c r="B22" s="161">
        <v>3</v>
      </c>
      <c r="C22" s="137"/>
      <c r="D22" s="136"/>
      <c r="E22" s="92"/>
      <c r="F22" s="92"/>
      <c r="G22" s="92"/>
      <c r="H22" s="92"/>
      <c r="I22" s="138"/>
      <c r="J22" s="72"/>
    </row>
    <row r="23" spans="1:10" x14ac:dyDescent="0.3">
      <c r="A23" s="114"/>
      <c r="B23" s="161"/>
      <c r="C23" s="137"/>
      <c r="D23" s="139"/>
      <c r="E23" s="92"/>
      <c r="F23" s="92"/>
      <c r="G23" s="92"/>
      <c r="H23" s="92"/>
      <c r="I23" s="138"/>
      <c r="J23" s="72"/>
    </row>
    <row r="24" spans="1:10" x14ac:dyDescent="0.3">
      <c r="A24" s="114"/>
      <c r="B24" s="161"/>
      <c r="C24" s="137"/>
      <c r="D24" s="136"/>
      <c r="E24" s="92"/>
      <c r="F24" s="92"/>
      <c r="G24" s="92"/>
      <c r="H24" s="92"/>
      <c r="I24" s="138"/>
      <c r="J24" s="72"/>
    </row>
    <row r="25" spans="1:10" x14ac:dyDescent="0.3">
      <c r="A25" s="114"/>
      <c r="B25" s="161"/>
      <c r="C25" s="137"/>
      <c r="D25" s="136"/>
      <c r="E25" s="92"/>
      <c r="F25" s="92"/>
      <c r="G25" s="92"/>
      <c r="H25" s="92"/>
      <c r="I25" s="138"/>
      <c r="J25" s="72"/>
    </row>
    <row r="26" spans="1:10" x14ac:dyDescent="0.3">
      <c r="A26" s="114"/>
      <c r="B26" s="161"/>
      <c r="C26" s="137"/>
      <c r="D26" s="136"/>
      <c r="E26" s="92"/>
      <c r="F26" s="92"/>
      <c r="G26" s="92"/>
      <c r="H26" s="92"/>
      <c r="I26" s="138"/>
      <c r="J26" s="72"/>
    </row>
    <row r="27" spans="1:10" x14ac:dyDescent="0.3">
      <c r="A27" s="114"/>
      <c r="B27" s="163"/>
      <c r="C27" s="147"/>
      <c r="D27" s="146"/>
      <c r="E27" s="92"/>
      <c r="F27" s="92"/>
      <c r="G27" s="92"/>
      <c r="H27" s="138"/>
      <c r="I27" s="138"/>
      <c r="J27" s="72"/>
    </row>
    <row r="28" spans="1:10" x14ac:dyDescent="0.3">
      <c r="A28" s="114"/>
      <c r="B28" s="163"/>
      <c r="C28" s="122"/>
      <c r="D28" s="146"/>
      <c r="E28" s="92"/>
      <c r="F28" s="92"/>
      <c r="G28" s="92"/>
      <c r="H28" s="138"/>
      <c r="I28" s="138"/>
      <c r="J28" s="72"/>
    </row>
    <row r="29" spans="1:10" x14ac:dyDescent="0.3">
      <c r="A29" s="114"/>
      <c r="B29" s="163"/>
      <c r="C29" s="147"/>
      <c r="D29" s="146"/>
      <c r="E29" s="92"/>
      <c r="F29" s="92"/>
      <c r="G29" s="92"/>
      <c r="H29" s="138"/>
      <c r="I29" s="138"/>
      <c r="J29" s="72"/>
    </row>
    <row r="30" spans="1:10" ht="14.4" x14ac:dyDescent="0.3">
      <c r="A30" s="114"/>
      <c r="B30" s="163"/>
      <c r="C30" s="147"/>
      <c r="D30" s="146"/>
      <c r="E30" s="92"/>
      <c r="F30" s="92"/>
      <c r="G30" s="92"/>
      <c r="H30" s="138"/>
      <c r="I30" s="138"/>
      <c r="J30" s="277" t="s">
        <v>73</v>
      </c>
    </row>
    <row r="31" spans="1:10" x14ac:dyDescent="0.3">
      <c r="A31" s="108"/>
      <c r="B31" s="543"/>
      <c r="C31" s="547" t="s">
        <v>32</v>
      </c>
      <c r="D31" s="543"/>
      <c r="E31" s="545">
        <f>SUM(E20:E30)</f>
        <v>0</v>
      </c>
      <c r="F31" s="545">
        <f>SUM(F20:F30)</f>
        <v>0</v>
      </c>
      <c r="G31" s="545">
        <f>SUM(G20:G30)</f>
        <v>0</v>
      </c>
      <c r="H31" s="545">
        <f>SUM(H20:H30)</f>
        <v>0</v>
      </c>
      <c r="I31" s="545">
        <f>SUM(I20:I30)</f>
        <v>0</v>
      </c>
      <c r="J31" s="548"/>
    </row>
    <row r="32" spans="1:10" x14ac:dyDescent="0.3">
      <c r="A32" s="112"/>
      <c r="B32" s="85"/>
      <c r="C32" s="84"/>
      <c r="D32" s="85"/>
      <c r="E32" s="99"/>
      <c r="F32" s="99"/>
      <c r="G32" s="99"/>
      <c r="H32" s="99"/>
      <c r="I32" s="100"/>
      <c r="J32" s="79"/>
    </row>
    <row r="33" spans="1:10" x14ac:dyDescent="0.3">
      <c r="A33" s="115" t="s">
        <v>37</v>
      </c>
      <c r="B33" s="88"/>
      <c r="C33" s="167" t="s">
        <v>55</v>
      </c>
      <c r="D33" s="88"/>
      <c r="E33" s="103"/>
      <c r="F33" s="103"/>
      <c r="G33" s="103"/>
      <c r="H33" s="103"/>
      <c r="I33" s="121"/>
      <c r="J33" s="87"/>
    </row>
    <row r="34" spans="1:10" x14ac:dyDescent="0.3">
      <c r="A34" s="128"/>
      <c r="B34" s="129"/>
      <c r="C34" s="172"/>
      <c r="D34" s="129"/>
      <c r="E34" s="119"/>
      <c r="F34" s="119"/>
      <c r="G34" s="119"/>
      <c r="H34" s="119"/>
      <c r="I34" s="173"/>
      <c r="J34" s="118"/>
    </row>
    <row r="35" spans="1:10" x14ac:dyDescent="0.3">
      <c r="A35" s="114"/>
      <c r="B35" s="58">
        <v>1</v>
      </c>
      <c r="C35" s="71"/>
      <c r="D35" s="58"/>
      <c r="E35" s="92"/>
      <c r="F35" s="92"/>
      <c r="G35" s="92"/>
      <c r="H35" s="92"/>
      <c r="I35" s="92"/>
      <c r="J35" s="72"/>
    </row>
    <row r="36" spans="1:10" x14ac:dyDescent="0.3">
      <c r="A36" s="114"/>
      <c r="B36" s="58">
        <v>2</v>
      </c>
      <c r="C36" s="71"/>
      <c r="D36" s="58"/>
      <c r="E36" s="92"/>
      <c r="F36" s="92"/>
      <c r="G36" s="92"/>
      <c r="H36" s="92"/>
      <c r="I36" s="92"/>
      <c r="J36" s="72"/>
    </row>
    <row r="37" spans="1:10" x14ac:dyDescent="0.3">
      <c r="A37" s="114"/>
      <c r="B37" s="58">
        <v>3</v>
      </c>
      <c r="C37" s="71"/>
      <c r="D37" s="58"/>
      <c r="E37" s="92"/>
      <c r="F37" s="92"/>
      <c r="G37" s="92"/>
      <c r="H37" s="92"/>
      <c r="I37" s="92"/>
      <c r="J37" s="72"/>
    </row>
    <row r="38" spans="1:10" x14ac:dyDescent="0.3">
      <c r="A38" s="114"/>
      <c r="B38" s="58"/>
      <c r="C38" s="71"/>
      <c r="D38" s="149"/>
      <c r="E38" s="92"/>
      <c r="F38" s="92"/>
      <c r="G38" s="92"/>
      <c r="H38" s="92"/>
      <c r="I38" s="92"/>
      <c r="J38" s="72"/>
    </row>
    <row r="39" spans="1:10" x14ac:dyDescent="0.3">
      <c r="A39" s="114"/>
      <c r="B39" s="58"/>
      <c r="C39" s="71"/>
      <c r="D39" s="58"/>
      <c r="E39" s="92"/>
      <c r="F39" s="92"/>
      <c r="G39" s="92"/>
      <c r="H39" s="92"/>
      <c r="I39" s="92"/>
      <c r="J39" s="72"/>
    </row>
    <row r="40" spans="1:10" x14ac:dyDescent="0.3">
      <c r="A40" s="114"/>
      <c r="B40" s="58"/>
      <c r="C40" s="71"/>
      <c r="D40" s="58"/>
      <c r="E40" s="92"/>
      <c r="F40" s="92"/>
      <c r="G40" s="93"/>
      <c r="H40" s="92"/>
      <c r="I40" s="92"/>
      <c r="J40" s="72"/>
    </row>
    <row r="41" spans="1:10" x14ac:dyDescent="0.3">
      <c r="A41" s="114"/>
      <c r="B41" s="58"/>
      <c r="C41" s="71"/>
      <c r="D41" s="58"/>
      <c r="E41" s="92"/>
      <c r="F41" s="92"/>
      <c r="G41" s="92"/>
      <c r="H41" s="92"/>
      <c r="I41" s="92"/>
      <c r="J41" s="72"/>
    </row>
    <row r="42" spans="1:10" x14ac:dyDescent="0.3">
      <c r="A42" s="114"/>
      <c r="B42" s="58"/>
      <c r="C42" s="71"/>
      <c r="D42" s="58"/>
      <c r="E42" s="92"/>
      <c r="F42" s="92"/>
      <c r="G42" s="92"/>
      <c r="H42" s="92"/>
      <c r="I42" s="92"/>
      <c r="J42" s="72"/>
    </row>
    <row r="43" spans="1:10" x14ac:dyDescent="0.3">
      <c r="A43" s="114"/>
      <c r="B43" s="58"/>
      <c r="C43" s="71"/>
      <c r="D43" s="58"/>
      <c r="E43" s="92"/>
      <c r="F43" s="92"/>
      <c r="G43" s="92"/>
      <c r="H43" s="92"/>
      <c r="I43" s="92"/>
      <c r="J43" s="72"/>
    </row>
    <row r="44" spans="1:10" x14ac:dyDescent="0.3">
      <c r="A44" s="114"/>
      <c r="B44" s="58"/>
      <c r="C44" s="71"/>
      <c r="D44" s="58"/>
      <c r="E44" s="92"/>
      <c r="F44" s="92"/>
      <c r="G44" s="92"/>
      <c r="H44" s="92"/>
      <c r="I44" s="92"/>
      <c r="J44" s="72"/>
    </row>
    <row r="45" spans="1:10" x14ac:dyDescent="0.3">
      <c r="A45" s="603"/>
      <c r="B45" s="604"/>
      <c r="C45" s="605" t="s">
        <v>235</v>
      </c>
      <c r="D45" s="604"/>
      <c r="E45" s="606">
        <f>E35+E36+E37+E38+E39+E40+E41+E42+E43+E44</f>
        <v>0</v>
      </c>
      <c r="F45" s="606">
        <f t="shared" ref="F45:I45" si="0">F35+F36+F37+F38+F39+F40+F41+F42+F43+F44</f>
        <v>0</v>
      </c>
      <c r="G45" s="606">
        <f t="shared" si="0"/>
        <v>0</v>
      </c>
      <c r="H45" s="606">
        <f t="shared" si="0"/>
        <v>0</v>
      </c>
      <c r="I45" s="606">
        <f t="shared" si="0"/>
        <v>0</v>
      </c>
      <c r="J45" s="607"/>
    </row>
    <row r="46" spans="1:10" x14ac:dyDescent="0.3">
      <c r="A46" s="112"/>
      <c r="B46" s="85"/>
      <c r="C46" s="86"/>
      <c r="D46" s="85"/>
      <c r="E46" s="99"/>
      <c r="F46" s="101"/>
      <c r="G46" s="99"/>
      <c r="H46" s="99"/>
      <c r="I46" s="100"/>
      <c r="J46" s="79"/>
    </row>
    <row r="47" spans="1:10" x14ac:dyDescent="0.3">
      <c r="A47" s="115" t="s">
        <v>39</v>
      </c>
      <c r="B47" s="88"/>
      <c r="C47" s="167" t="s">
        <v>55</v>
      </c>
      <c r="D47" s="88"/>
      <c r="E47" s="103"/>
      <c r="F47" s="103"/>
      <c r="G47" s="103"/>
      <c r="H47" s="103"/>
      <c r="I47" s="103"/>
      <c r="J47" s="87"/>
    </row>
    <row r="48" spans="1:10" x14ac:dyDescent="0.3">
      <c r="A48" s="128"/>
      <c r="B48" s="129"/>
      <c r="C48" s="130"/>
      <c r="D48" s="129"/>
      <c r="E48" s="119"/>
      <c r="F48" s="119"/>
      <c r="G48" s="119"/>
      <c r="H48" s="119"/>
      <c r="I48" s="119"/>
      <c r="J48" s="118"/>
    </row>
    <row r="49" spans="1:10" x14ac:dyDescent="0.3">
      <c r="A49" s="509" t="s">
        <v>134</v>
      </c>
      <c r="B49" s="395">
        <v>1</v>
      </c>
      <c r="C49" s="510" t="s">
        <v>234</v>
      </c>
      <c r="D49" s="395">
        <v>301216534</v>
      </c>
      <c r="E49" s="505">
        <v>17500</v>
      </c>
      <c r="F49" s="508"/>
      <c r="G49" s="456"/>
      <c r="H49" s="94"/>
      <c r="I49" s="92"/>
    </row>
    <row r="50" spans="1:10" x14ac:dyDescent="0.3">
      <c r="A50" s="479"/>
      <c r="B50" s="365"/>
      <c r="C50" s="480"/>
      <c r="D50" s="365"/>
      <c r="E50" s="481"/>
      <c r="F50" s="481"/>
      <c r="G50" s="481"/>
      <c r="H50" s="94"/>
      <c r="I50" s="92"/>
      <c r="J50" s="207"/>
    </row>
    <row r="51" spans="1:10" x14ac:dyDescent="0.3">
      <c r="A51" s="479"/>
      <c r="B51" s="365"/>
      <c r="C51" s="480"/>
      <c r="D51" s="365"/>
      <c r="E51" s="481"/>
      <c r="F51" s="481"/>
      <c r="G51" s="481"/>
      <c r="H51" s="94"/>
      <c r="I51" s="92"/>
      <c r="J51" s="207"/>
    </row>
    <row r="52" spans="1:10" x14ac:dyDescent="0.3">
      <c r="A52" s="479"/>
      <c r="B52" s="365"/>
      <c r="C52" s="480"/>
      <c r="D52" s="365"/>
      <c r="E52" s="481"/>
      <c r="F52" s="481"/>
      <c r="G52" s="481"/>
      <c r="H52" s="94"/>
      <c r="I52" s="92"/>
      <c r="J52" s="207"/>
    </row>
    <row r="53" spans="1:10" x14ac:dyDescent="0.3">
      <c r="A53" s="479"/>
      <c r="B53" s="365"/>
      <c r="C53" s="480"/>
      <c r="D53" s="365"/>
      <c r="E53" s="481"/>
      <c r="F53" s="481"/>
      <c r="G53" s="481"/>
      <c r="H53" s="94"/>
      <c r="I53" s="92"/>
      <c r="J53" s="207"/>
    </row>
    <row r="54" spans="1:10" x14ac:dyDescent="0.3">
      <c r="A54" s="479"/>
      <c r="B54" s="365"/>
      <c r="C54" s="480"/>
      <c r="D54" s="365"/>
      <c r="E54" s="481"/>
      <c r="F54" s="481"/>
      <c r="G54" s="481"/>
      <c r="H54" s="94"/>
      <c r="I54" s="92"/>
      <c r="J54" s="207"/>
    </row>
    <row r="55" spans="1:10" x14ac:dyDescent="0.3">
      <c r="A55" s="479"/>
      <c r="B55" s="365"/>
      <c r="C55" s="480"/>
      <c r="D55" s="365"/>
      <c r="E55" s="481"/>
      <c r="F55" s="481"/>
      <c r="G55" s="481"/>
      <c r="H55" s="94"/>
      <c r="I55" s="92"/>
      <c r="J55" s="207"/>
    </row>
    <row r="56" spans="1:10" x14ac:dyDescent="0.3">
      <c r="A56" s="479"/>
      <c r="B56" s="365"/>
      <c r="C56" s="480"/>
      <c r="D56" s="365"/>
      <c r="E56" s="481"/>
      <c r="F56" s="481"/>
      <c r="G56" s="481"/>
      <c r="H56" s="94"/>
      <c r="I56" s="92"/>
      <c r="J56" s="207"/>
    </row>
    <row r="57" spans="1:10" x14ac:dyDescent="0.3">
      <c r="A57" s="479"/>
      <c r="B57" s="365"/>
      <c r="C57" s="480"/>
      <c r="D57" s="365"/>
      <c r="E57" s="481"/>
      <c r="F57" s="481"/>
      <c r="G57" s="481"/>
      <c r="H57" s="94"/>
      <c r="I57" s="92"/>
      <c r="J57" s="207"/>
    </row>
    <row r="58" spans="1:10" x14ac:dyDescent="0.3">
      <c r="A58" s="113"/>
      <c r="B58" s="131"/>
      <c r="C58" s="70"/>
      <c r="D58" s="131"/>
      <c r="E58" s="94"/>
      <c r="F58" s="94"/>
      <c r="G58" s="94"/>
      <c r="H58" s="94"/>
      <c r="I58" s="92"/>
      <c r="J58" s="207"/>
    </row>
    <row r="59" spans="1:10" x14ac:dyDescent="0.3">
      <c r="A59" s="113"/>
      <c r="B59" s="131"/>
      <c r="C59" s="70"/>
      <c r="D59" s="131"/>
      <c r="E59" s="94"/>
      <c r="F59" s="94"/>
      <c r="G59" s="94"/>
      <c r="H59" s="94"/>
      <c r="I59" s="92"/>
      <c r="J59" s="207"/>
    </row>
    <row r="60" spans="1:10" x14ac:dyDescent="0.3">
      <c r="A60" s="113"/>
      <c r="B60" s="131"/>
      <c r="C60" s="70"/>
      <c r="D60" s="131"/>
      <c r="E60" s="94"/>
      <c r="F60" s="94"/>
      <c r="G60" s="94"/>
      <c r="H60" s="94"/>
      <c r="I60" s="92"/>
      <c r="J60" s="164" t="s">
        <v>71</v>
      </c>
    </row>
    <row r="61" spans="1:10" ht="14.4" x14ac:dyDescent="0.3">
      <c r="A61" s="113"/>
      <c r="B61" s="131"/>
      <c r="C61" s="70"/>
      <c r="D61" s="131"/>
      <c r="E61" s="94"/>
      <c r="F61" s="94"/>
      <c r="G61" s="94"/>
      <c r="H61" s="94"/>
      <c r="I61" s="92"/>
      <c r="J61" s="277" t="s">
        <v>73</v>
      </c>
    </row>
    <row r="62" spans="1:10" s="122" customFormat="1" x14ac:dyDescent="0.3">
      <c r="A62" s="542"/>
      <c r="B62" s="543"/>
      <c r="C62" s="544" t="s">
        <v>40</v>
      </c>
      <c r="D62" s="545"/>
      <c r="E62" s="556">
        <f>SUM(E49:E61)</f>
        <v>17500</v>
      </c>
      <c r="F62" s="545">
        <f>F49+F50+F51+F52+F53+F54+F55+F56+F57+F58+F59+F60+F61</f>
        <v>0</v>
      </c>
      <c r="G62" s="545">
        <f>SUM(G49:G61)</f>
        <v>0</v>
      </c>
      <c r="H62" s="545">
        <f>SUM(H49:H61)</f>
        <v>0</v>
      </c>
      <c r="I62" s="545">
        <f>SUM(I49:I61)</f>
        <v>0</v>
      </c>
      <c r="J62" s="546"/>
    </row>
    <row r="63" spans="1:10" ht="31.2" customHeight="1" x14ac:dyDescent="0.3">
      <c r="A63" s="116"/>
      <c r="B63" s="90"/>
      <c r="C63" s="174" t="s">
        <v>52</v>
      </c>
      <c r="D63" s="175"/>
      <c r="E63" s="525">
        <f>E16+E31+E45+E62</f>
        <v>17500</v>
      </c>
      <c r="F63" s="525"/>
      <c r="G63" s="525">
        <f>G16+G31+G45+G62</f>
        <v>0</v>
      </c>
      <c r="H63" s="525">
        <f t="shared" ref="H63:I63" si="1">H16+H31+H45+H62</f>
        <v>0</v>
      </c>
      <c r="I63" s="525">
        <f t="shared" si="1"/>
        <v>0</v>
      </c>
      <c r="J63" s="89"/>
    </row>
    <row r="64" spans="1:10" ht="12.75" customHeight="1" x14ac:dyDescent="0.3"/>
    <row r="65" ht="12.75" customHeight="1" x14ac:dyDescent="0.3"/>
    <row r="67" ht="12.75" customHeight="1" x14ac:dyDescent="0.3"/>
    <row r="68" ht="12.75" customHeight="1" x14ac:dyDescent="0.3"/>
    <row r="69" ht="12.75" customHeight="1" x14ac:dyDescent="0.3"/>
    <row r="70" ht="12.75" customHeight="1" x14ac:dyDescent="0.3"/>
    <row r="71" ht="12.75" customHeight="1" x14ac:dyDescent="0.3"/>
    <row r="72" ht="12.75" customHeight="1" x14ac:dyDescent="0.3"/>
    <row r="73" ht="12.75" customHeight="1" x14ac:dyDescent="0.3"/>
    <row r="74" ht="12.75" customHeight="1" x14ac:dyDescent="0.3"/>
    <row r="75" ht="12.75" customHeight="1" x14ac:dyDescent="0.3"/>
    <row r="76" ht="12.75" customHeight="1" x14ac:dyDescent="0.3"/>
    <row r="77" ht="12.75" customHeight="1" x14ac:dyDescent="0.3"/>
    <row r="78" ht="12.75" customHeight="1" x14ac:dyDescent="0.3"/>
    <row r="79" ht="12.75" customHeight="1" x14ac:dyDescent="0.3"/>
    <row r="80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  <row r="997" ht="12.75" customHeight="1" x14ac:dyDescent="0.3"/>
    <row r="998" ht="12.75" customHeight="1" x14ac:dyDescent="0.3"/>
    <row r="999" ht="12.75" customHeight="1" x14ac:dyDescent="0.3"/>
    <row r="1000" ht="12.75" customHeight="1" x14ac:dyDescent="0.3"/>
    <row r="1001" ht="12.75" customHeight="1" x14ac:dyDescent="0.3"/>
    <row r="1002" ht="12.75" customHeight="1" x14ac:dyDescent="0.3"/>
    <row r="1003" ht="12.75" customHeight="1" x14ac:dyDescent="0.3"/>
    <row r="1004" ht="12.75" customHeight="1" x14ac:dyDescent="0.3"/>
    <row r="1005" ht="12.75" customHeight="1" x14ac:dyDescent="0.3"/>
    <row r="1006" ht="12.75" customHeight="1" x14ac:dyDescent="0.3"/>
    <row r="1007" ht="12.75" customHeight="1" x14ac:dyDescent="0.3"/>
    <row r="1008" ht="12.75" customHeight="1" x14ac:dyDescent="0.3"/>
    <row r="1009" ht="12.75" customHeight="1" x14ac:dyDescent="0.3"/>
    <row r="1010" ht="12.75" customHeight="1" x14ac:dyDescent="0.3"/>
    <row r="1011" ht="12.75" customHeight="1" x14ac:dyDescent="0.3"/>
    <row r="1012" ht="12.75" customHeight="1" x14ac:dyDescent="0.3"/>
    <row r="1013" ht="12.75" customHeight="1" x14ac:dyDescent="0.3"/>
    <row r="1014" ht="12.75" customHeight="1" x14ac:dyDescent="0.3"/>
    <row r="1015" ht="12.75" customHeight="1" x14ac:dyDescent="0.3"/>
    <row r="1016" ht="12.75" customHeight="1" x14ac:dyDescent="0.3"/>
    <row r="1017" ht="12.75" customHeight="1" x14ac:dyDescent="0.3"/>
    <row r="1018" ht="12.75" customHeight="1" x14ac:dyDescent="0.3"/>
    <row r="1019" ht="12.75" customHeight="1" x14ac:dyDescent="0.3"/>
    <row r="1020" ht="12.75" customHeight="1" x14ac:dyDescent="0.3"/>
    <row r="1021" ht="12.75" customHeight="1" x14ac:dyDescent="0.3"/>
    <row r="1022" ht="12.75" customHeight="1" x14ac:dyDescent="0.3"/>
    <row r="1023" ht="12.75" customHeight="1" x14ac:dyDescent="0.3"/>
    <row r="1024" ht="12.75" customHeight="1" x14ac:dyDescent="0.3"/>
    <row r="1025" ht="12.75" customHeight="1" x14ac:dyDescent="0.3"/>
    <row r="1026" ht="12.75" customHeight="1" x14ac:dyDescent="0.3"/>
    <row r="1027" ht="12.75" customHeight="1" x14ac:dyDescent="0.3"/>
    <row r="1028" ht="12.75" customHeight="1" x14ac:dyDescent="0.3"/>
    <row r="1029" ht="12.75" customHeight="1" x14ac:dyDescent="0.3"/>
    <row r="1030" ht="12.75" customHeight="1" x14ac:dyDescent="0.3"/>
    <row r="1031" ht="12.75" customHeight="1" x14ac:dyDescent="0.3"/>
    <row r="1032" ht="12.75" customHeight="1" x14ac:dyDescent="0.3"/>
    <row r="1033" ht="12.75" customHeight="1" x14ac:dyDescent="0.3"/>
    <row r="1034" ht="12.75" customHeight="1" x14ac:dyDescent="0.3"/>
    <row r="1035" ht="12.75" customHeight="1" x14ac:dyDescent="0.3"/>
    <row r="1036" ht="12.75" customHeight="1" x14ac:dyDescent="0.3"/>
    <row r="1037" ht="12.75" customHeight="1" x14ac:dyDescent="0.3"/>
    <row r="1038" ht="12.75" customHeight="1" x14ac:dyDescent="0.3"/>
    <row r="1039" ht="12.75" customHeight="1" x14ac:dyDescent="0.3"/>
    <row r="1040" ht="12.75" customHeight="1" x14ac:dyDescent="0.3"/>
    <row r="1041" ht="12.75" customHeight="1" x14ac:dyDescent="0.3"/>
    <row r="1042" ht="12.75" customHeight="1" x14ac:dyDescent="0.3"/>
    <row r="1043" ht="12.75" customHeight="1" x14ac:dyDescent="0.3"/>
    <row r="1044" ht="12.75" customHeight="1" x14ac:dyDescent="0.3"/>
    <row r="1045" ht="12.75" customHeight="1" x14ac:dyDescent="0.3"/>
    <row r="1046" ht="12.75" customHeight="1" x14ac:dyDescent="0.3"/>
    <row r="1047" ht="12.75" customHeight="1" x14ac:dyDescent="0.3"/>
    <row r="1048" ht="12.75" customHeight="1" x14ac:dyDescent="0.3"/>
    <row r="1049" ht="12.75" customHeight="1" x14ac:dyDescent="0.3"/>
    <row r="1050" ht="12.75" customHeight="1" x14ac:dyDescent="0.3"/>
    <row r="1051" ht="12.75" customHeight="1" x14ac:dyDescent="0.3"/>
    <row r="1052" ht="12.75" customHeight="1" x14ac:dyDescent="0.3"/>
    <row r="1053" ht="12.75" customHeight="1" x14ac:dyDescent="0.3"/>
    <row r="1054" ht="12.75" customHeight="1" x14ac:dyDescent="0.3"/>
    <row r="1055" ht="12.75" customHeight="1" x14ac:dyDescent="0.3"/>
    <row r="1056" ht="12.75" customHeight="1" x14ac:dyDescent="0.3"/>
    <row r="1057" ht="12.75" customHeight="1" x14ac:dyDescent="0.3"/>
    <row r="1058" ht="12.75" customHeight="1" x14ac:dyDescent="0.3"/>
    <row r="1059" ht="12.75" customHeight="1" x14ac:dyDescent="0.3"/>
    <row r="1060" ht="12.75" customHeight="1" x14ac:dyDescent="0.3"/>
    <row r="1061" ht="12.75" customHeight="1" x14ac:dyDescent="0.3"/>
    <row r="1062" ht="12.75" customHeight="1" x14ac:dyDescent="0.3"/>
    <row r="1063" ht="12.75" customHeight="1" x14ac:dyDescent="0.3"/>
    <row r="1064" ht="12.75" customHeight="1" x14ac:dyDescent="0.3"/>
    <row r="1065" ht="12.75" customHeight="1" x14ac:dyDescent="0.3"/>
    <row r="1066" ht="12.75" customHeight="1" x14ac:dyDescent="0.3"/>
    <row r="1067" ht="12.75" customHeight="1" x14ac:dyDescent="0.3"/>
    <row r="1068" ht="12.75" customHeight="1" x14ac:dyDescent="0.3"/>
    <row r="1069" ht="12.75" customHeight="1" x14ac:dyDescent="0.3"/>
    <row r="1070" ht="12.75" customHeight="1" x14ac:dyDescent="0.3"/>
    <row r="1071" ht="12.75" customHeight="1" x14ac:dyDescent="0.3"/>
    <row r="1072" ht="12.75" customHeight="1" x14ac:dyDescent="0.3"/>
    <row r="1073" ht="12.75" customHeight="1" x14ac:dyDescent="0.3"/>
    <row r="1074" ht="12.75" customHeight="1" x14ac:dyDescent="0.3"/>
    <row r="1075" ht="12.75" customHeight="1" x14ac:dyDescent="0.3"/>
    <row r="1076" ht="12.75" customHeight="1" x14ac:dyDescent="0.3"/>
    <row r="1077" ht="12.75" customHeight="1" x14ac:dyDescent="0.3"/>
    <row r="1078" ht="12.75" customHeight="1" x14ac:dyDescent="0.3"/>
    <row r="1079" ht="12.75" customHeight="1" x14ac:dyDescent="0.3"/>
    <row r="1080" ht="12.75" customHeight="1" x14ac:dyDescent="0.3"/>
    <row r="1081" ht="12.75" customHeight="1" x14ac:dyDescent="0.3"/>
    <row r="1082" ht="12.75" customHeight="1" x14ac:dyDescent="0.3"/>
    <row r="1083" ht="12.75" customHeight="1" x14ac:dyDescent="0.3"/>
    <row r="1084" ht="12.75" customHeight="1" x14ac:dyDescent="0.3"/>
    <row r="1085" ht="12.75" customHeight="1" x14ac:dyDescent="0.3"/>
    <row r="1086" ht="12.75" customHeight="1" x14ac:dyDescent="0.3"/>
    <row r="1087" ht="12.75" customHeight="1" x14ac:dyDescent="0.3"/>
    <row r="1088" ht="12.75" customHeight="1" x14ac:dyDescent="0.3"/>
    <row r="1089" ht="12.75" customHeight="1" x14ac:dyDescent="0.3"/>
    <row r="1090" ht="12.75" customHeight="1" x14ac:dyDescent="0.3"/>
    <row r="1091" ht="12.75" customHeight="1" x14ac:dyDescent="0.3"/>
    <row r="1092" ht="12.75" customHeight="1" x14ac:dyDescent="0.3"/>
    <row r="1093" ht="12.75" customHeight="1" x14ac:dyDescent="0.3"/>
    <row r="1094" ht="12.75" customHeight="1" x14ac:dyDescent="0.3"/>
    <row r="1095" ht="12.75" customHeight="1" x14ac:dyDescent="0.3"/>
    <row r="1096" ht="12.75" customHeight="1" x14ac:dyDescent="0.3"/>
    <row r="1097" ht="12.75" customHeight="1" x14ac:dyDescent="0.3"/>
    <row r="1098" ht="12.75" customHeight="1" x14ac:dyDescent="0.3"/>
    <row r="1099" ht="12.75" customHeight="1" x14ac:dyDescent="0.3"/>
    <row r="1100" ht="12.75" customHeight="1" x14ac:dyDescent="0.3"/>
    <row r="1101" ht="12.75" customHeight="1" x14ac:dyDescent="0.3"/>
    <row r="1102" ht="12.75" customHeight="1" x14ac:dyDescent="0.3"/>
    <row r="1103" ht="12.75" customHeight="1" x14ac:dyDescent="0.3"/>
    <row r="1104" ht="12.75" customHeight="1" x14ac:dyDescent="0.3"/>
    <row r="1105" ht="12.75" customHeight="1" x14ac:dyDescent="0.3"/>
    <row r="1106" ht="12.75" customHeight="1" x14ac:dyDescent="0.3"/>
    <row r="1107" ht="12.75" customHeight="1" x14ac:dyDescent="0.3"/>
    <row r="1108" ht="12.75" customHeight="1" x14ac:dyDescent="0.3"/>
    <row r="1109" ht="12.75" customHeight="1" x14ac:dyDescent="0.3"/>
    <row r="1110" ht="12.75" customHeight="1" x14ac:dyDescent="0.3"/>
    <row r="1111" ht="12.75" customHeight="1" x14ac:dyDescent="0.3"/>
    <row r="1112" ht="12.75" customHeight="1" x14ac:dyDescent="0.3"/>
    <row r="1113" ht="12.75" customHeight="1" x14ac:dyDescent="0.3"/>
    <row r="1114" ht="12.75" customHeight="1" x14ac:dyDescent="0.3"/>
    <row r="1115" ht="12.75" customHeight="1" x14ac:dyDescent="0.3"/>
    <row r="1116" ht="12.75" customHeight="1" x14ac:dyDescent="0.3"/>
    <row r="1117" ht="12.75" customHeight="1" x14ac:dyDescent="0.3"/>
    <row r="1118" ht="12.75" customHeight="1" x14ac:dyDescent="0.3"/>
    <row r="1119" ht="12.75" customHeight="1" x14ac:dyDescent="0.3"/>
    <row r="1120" ht="12.75" customHeight="1" x14ac:dyDescent="0.3"/>
    <row r="1121" ht="12.75" customHeight="1" x14ac:dyDescent="0.3"/>
    <row r="1122" ht="12.75" customHeight="1" x14ac:dyDescent="0.3"/>
    <row r="1123" ht="12.75" customHeight="1" x14ac:dyDescent="0.3"/>
    <row r="1124" ht="12.75" customHeight="1" x14ac:dyDescent="0.3"/>
    <row r="1125" ht="12.75" customHeight="1" x14ac:dyDescent="0.3"/>
    <row r="1126" ht="12.75" customHeight="1" x14ac:dyDescent="0.3"/>
    <row r="1127" ht="12.75" customHeight="1" x14ac:dyDescent="0.3"/>
    <row r="1128" ht="12.75" customHeight="1" x14ac:dyDescent="0.3"/>
    <row r="1129" ht="12.75" customHeight="1" x14ac:dyDescent="0.3"/>
    <row r="1130" ht="12.75" customHeight="1" x14ac:dyDescent="0.3"/>
    <row r="1131" ht="12.75" customHeight="1" x14ac:dyDescent="0.3"/>
    <row r="1132" ht="12.75" customHeight="1" x14ac:dyDescent="0.3"/>
    <row r="1133" ht="12.75" customHeight="1" x14ac:dyDescent="0.3"/>
    <row r="1134" ht="12.75" customHeight="1" x14ac:dyDescent="0.3"/>
    <row r="1135" ht="12.75" customHeight="1" x14ac:dyDescent="0.3"/>
    <row r="1136" ht="12.75" customHeight="1" x14ac:dyDescent="0.3"/>
    <row r="1137" ht="12.75" customHeight="1" x14ac:dyDescent="0.3"/>
    <row r="1138" ht="12.75" customHeight="1" x14ac:dyDescent="0.3"/>
    <row r="1139" ht="12.75" customHeight="1" x14ac:dyDescent="0.3"/>
    <row r="1140" ht="12.75" customHeight="1" x14ac:dyDescent="0.3"/>
    <row r="1141" ht="12.75" customHeight="1" x14ac:dyDescent="0.3"/>
    <row r="1142" ht="12.75" customHeight="1" x14ac:dyDescent="0.3"/>
    <row r="1143" ht="12.75" customHeight="1" x14ac:dyDescent="0.3"/>
    <row r="1144" ht="12.75" customHeight="1" x14ac:dyDescent="0.3"/>
    <row r="1145" ht="12.75" customHeight="1" x14ac:dyDescent="0.3"/>
    <row r="1146" ht="12.75" customHeight="1" x14ac:dyDescent="0.3"/>
    <row r="1147" ht="12.75" customHeight="1" x14ac:dyDescent="0.3"/>
    <row r="1148" ht="12.75" customHeight="1" x14ac:dyDescent="0.3"/>
    <row r="1149" ht="12.75" customHeight="1" x14ac:dyDescent="0.3"/>
    <row r="1150" ht="12.75" customHeight="1" x14ac:dyDescent="0.3"/>
    <row r="1151" ht="12.75" customHeight="1" x14ac:dyDescent="0.3"/>
    <row r="1152" ht="12.75" customHeight="1" x14ac:dyDescent="0.3"/>
    <row r="1153" ht="12.75" customHeight="1" x14ac:dyDescent="0.3"/>
    <row r="1154" ht="12.75" customHeight="1" x14ac:dyDescent="0.3"/>
    <row r="1155" ht="12.75" customHeight="1" x14ac:dyDescent="0.3"/>
    <row r="1156" ht="12.75" customHeight="1" x14ac:dyDescent="0.3"/>
    <row r="1157" ht="12.75" customHeight="1" x14ac:dyDescent="0.3"/>
    <row r="1158" ht="12.75" customHeight="1" x14ac:dyDescent="0.3"/>
    <row r="1159" ht="12.75" customHeight="1" x14ac:dyDescent="0.3"/>
    <row r="1160" ht="12.75" customHeight="1" x14ac:dyDescent="0.3"/>
    <row r="1161" ht="12.75" customHeight="1" x14ac:dyDescent="0.3"/>
    <row r="1162" ht="12.75" customHeight="1" x14ac:dyDescent="0.3"/>
    <row r="1163" ht="12.75" customHeight="1" x14ac:dyDescent="0.3"/>
    <row r="1164" ht="12.75" customHeight="1" x14ac:dyDescent="0.3"/>
    <row r="1165" ht="12.75" customHeight="1" x14ac:dyDescent="0.3"/>
    <row r="1166" ht="12.75" customHeight="1" x14ac:dyDescent="0.3"/>
    <row r="1167" ht="12.75" customHeight="1" x14ac:dyDescent="0.3"/>
    <row r="1168" ht="12.75" customHeight="1" x14ac:dyDescent="0.3"/>
    <row r="1169" ht="12.75" customHeight="1" x14ac:dyDescent="0.3"/>
    <row r="1170" ht="12.75" customHeight="1" x14ac:dyDescent="0.3"/>
    <row r="1171" ht="12.75" customHeight="1" x14ac:dyDescent="0.3"/>
    <row r="1172" ht="12.75" customHeight="1" x14ac:dyDescent="0.3"/>
    <row r="1173" ht="12.75" customHeight="1" x14ac:dyDescent="0.3"/>
    <row r="1174" ht="12.75" customHeight="1" x14ac:dyDescent="0.3"/>
    <row r="1175" ht="12.75" customHeight="1" x14ac:dyDescent="0.3"/>
    <row r="1176" ht="12.75" customHeight="1" x14ac:dyDescent="0.3"/>
    <row r="1177" ht="12.75" customHeight="1" x14ac:dyDescent="0.3"/>
    <row r="1178" ht="12.75" customHeight="1" x14ac:dyDescent="0.3"/>
    <row r="1179" ht="12.75" customHeight="1" x14ac:dyDescent="0.3"/>
    <row r="1180" ht="12.75" customHeight="1" x14ac:dyDescent="0.3"/>
    <row r="1181" ht="12.75" customHeight="1" x14ac:dyDescent="0.3"/>
    <row r="1182" ht="12.75" customHeight="1" x14ac:dyDescent="0.3"/>
    <row r="1183" ht="12.75" customHeight="1" x14ac:dyDescent="0.3"/>
    <row r="1184" ht="12.75" customHeight="1" x14ac:dyDescent="0.3"/>
    <row r="1185" ht="12.75" customHeight="1" x14ac:dyDescent="0.3"/>
    <row r="1186" ht="12.75" customHeight="1" x14ac:dyDescent="0.3"/>
    <row r="1187" ht="12.75" customHeight="1" x14ac:dyDescent="0.3"/>
    <row r="1188" ht="12.75" customHeight="1" x14ac:dyDescent="0.3"/>
    <row r="1189" ht="12.75" customHeight="1" x14ac:dyDescent="0.3"/>
    <row r="1190" ht="12.75" customHeight="1" x14ac:dyDescent="0.3"/>
    <row r="1191" ht="12.75" customHeight="1" x14ac:dyDescent="0.3"/>
    <row r="1192" ht="12.75" customHeight="1" x14ac:dyDescent="0.3"/>
    <row r="1193" ht="12.75" customHeight="1" x14ac:dyDescent="0.3"/>
    <row r="1194" ht="12.75" customHeight="1" x14ac:dyDescent="0.3"/>
    <row r="1195" ht="12.75" customHeight="1" x14ac:dyDescent="0.3"/>
    <row r="1196" ht="12.75" customHeight="1" x14ac:dyDescent="0.3"/>
    <row r="1197" ht="12.75" customHeight="1" x14ac:dyDescent="0.3"/>
    <row r="1198" ht="12.75" customHeight="1" x14ac:dyDescent="0.3"/>
    <row r="1199" ht="12.75" customHeight="1" x14ac:dyDescent="0.3"/>
    <row r="1200" ht="12.75" customHeight="1" x14ac:dyDescent="0.3"/>
    <row r="1201" ht="12.75" customHeight="1" x14ac:dyDescent="0.3"/>
    <row r="1202" ht="12.75" customHeight="1" x14ac:dyDescent="0.3"/>
    <row r="1203" ht="12.75" customHeight="1" x14ac:dyDescent="0.3"/>
    <row r="1204" ht="12.75" customHeight="1" x14ac:dyDescent="0.3"/>
    <row r="1205" ht="12.75" customHeight="1" x14ac:dyDescent="0.3"/>
    <row r="1206" ht="12.75" customHeight="1" x14ac:dyDescent="0.3"/>
    <row r="1207" ht="12.75" customHeight="1" x14ac:dyDescent="0.3"/>
    <row r="1208" ht="12.75" customHeight="1" x14ac:dyDescent="0.3"/>
    <row r="1209" ht="12.75" customHeight="1" x14ac:dyDescent="0.3"/>
    <row r="1210" ht="12.75" customHeight="1" x14ac:dyDescent="0.3"/>
    <row r="1211" ht="12.75" customHeight="1" x14ac:dyDescent="0.3"/>
    <row r="1212" ht="12.75" customHeight="1" x14ac:dyDescent="0.3"/>
    <row r="1213" ht="12.75" customHeight="1" x14ac:dyDescent="0.3"/>
    <row r="1214" ht="12.75" customHeight="1" x14ac:dyDescent="0.3"/>
    <row r="1215" ht="12.75" customHeight="1" x14ac:dyDescent="0.3"/>
    <row r="1216" ht="12.75" customHeight="1" x14ac:dyDescent="0.3"/>
    <row r="1217" ht="12.75" customHeight="1" x14ac:dyDescent="0.3"/>
    <row r="1218" ht="12.75" customHeight="1" x14ac:dyDescent="0.3"/>
    <row r="1219" ht="12.75" customHeight="1" x14ac:dyDescent="0.3"/>
    <row r="1220" ht="12.75" customHeight="1" x14ac:dyDescent="0.3"/>
    <row r="1221" ht="12.75" customHeight="1" x14ac:dyDescent="0.3"/>
    <row r="1222" ht="12.75" customHeight="1" x14ac:dyDescent="0.3"/>
    <row r="1223" ht="12.75" customHeight="1" x14ac:dyDescent="0.3"/>
    <row r="1224" ht="12.75" customHeight="1" x14ac:dyDescent="0.3"/>
    <row r="1225" ht="12.75" customHeight="1" x14ac:dyDescent="0.3"/>
    <row r="1226" ht="12.75" customHeight="1" x14ac:dyDescent="0.3"/>
    <row r="1227" ht="12.75" customHeight="1" x14ac:dyDescent="0.3"/>
    <row r="1228" ht="12.75" customHeight="1" x14ac:dyDescent="0.3"/>
    <row r="1229" ht="12.75" customHeight="1" x14ac:dyDescent="0.3"/>
    <row r="1230" ht="12.75" customHeight="1" x14ac:dyDescent="0.3"/>
    <row r="1231" ht="12.75" customHeight="1" x14ac:dyDescent="0.3"/>
    <row r="1232" ht="12.75" customHeight="1" x14ac:dyDescent="0.3"/>
    <row r="1233" ht="12.75" customHeight="1" x14ac:dyDescent="0.3"/>
    <row r="1234" ht="12.75" customHeight="1" x14ac:dyDescent="0.3"/>
    <row r="1235" ht="12.75" customHeight="1" x14ac:dyDescent="0.3"/>
    <row r="1236" ht="12.75" customHeight="1" x14ac:dyDescent="0.3"/>
    <row r="1237" ht="12.75" customHeight="1" x14ac:dyDescent="0.3"/>
    <row r="1238" ht="12.75" customHeight="1" x14ac:dyDescent="0.3"/>
    <row r="1239" ht="12.75" customHeight="1" x14ac:dyDescent="0.3"/>
    <row r="1240" ht="12.75" customHeight="1" x14ac:dyDescent="0.3"/>
    <row r="1241" ht="12.75" customHeight="1" x14ac:dyDescent="0.3"/>
    <row r="1242" ht="12.75" customHeight="1" x14ac:dyDescent="0.3"/>
    <row r="1243" ht="12.75" customHeight="1" x14ac:dyDescent="0.3"/>
    <row r="1244" ht="12.75" customHeight="1" x14ac:dyDescent="0.3"/>
    <row r="1245" ht="12.75" customHeight="1" x14ac:dyDescent="0.3"/>
    <row r="1246" ht="12.75" customHeight="1" x14ac:dyDescent="0.3"/>
    <row r="1247" ht="12.75" customHeight="1" x14ac:dyDescent="0.3"/>
    <row r="1248" ht="12.75" customHeight="1" x14ac:dyDescent="0.3"/>
    <row r="1249" ht="12.75" customHeight="1" x14ac:dyDescent="0.3"/>
    <row r="1250" ht="12.75" customHeight="1" x14ac:dyDescent="0.3"/>
    <row r="1251" ht="12.75" customHeight="1" x14ac:dyDescent="0.3"/>
    <row r="1252" ht="12.75" customHeight="1" x14ac:dyDescent="0.3"/>
    <row r="1253" ht="12.75" customHeight="1" x14ac:dyDescent="0.3"/>
    <row r="1254" ht="12.75" customHeight="1" x14ac:dyDescent="0.3"/>
    <row r="1255" ht="12.75" customHeight="1" x14ac:dyDescent="0.3"/>
    <row r="1256" ht="12.75" customHeight="1" x14ac:dyDescent="0.3"/>
    <row r="1257" ht="12.75" customHeight="1" x14ac:dyDescent="0.3"/>
    <row r="1258" ht="12.75" customHeight="1" x14ac:dyDescent="0.3"/>
    <row r="1259" ht="12.75" customHeight="1" x14ac:dyDescent="0.3"/>
    <row r="1260" ht="12.75" customHeight="1" x14ac:dyDescent="0.3"/>
    <row r="1261" ht="12.75" customHeight="1" x14ac:dyDescent="0.3"/>
    <row r="1262" ht="12.75" customHeight="1" x14ac:dyDescent="0.3"/>
    <row r="1263" ht="12.75" customHeight="1" x14ac:dyDescent="0.3"/>
    <row r="1264" ht="12.75" customHeight="1" x14ac:dyDescent="0.3"/>
    <row r="1265" ht="12.75" customHeight="1" x14ac:dyDescent="0.3"/>
    <row r="1266" ht="12.75" customHeight="1" x14ac:dyDescent="0.3"/>
    <row r="1267" ht="12.75" customHeight="1" x14ac:dyDescent="0.3"/>
    <row r="1268" ht="12.75" customHeight="1" x14ac:dyDescent="0.3"/>
    <row r="1269" ht="12.75" customHeight="1" x14ac:dyDescent="0.3"/>
    <row r="1270" ht="12.75" customHeight="1" x14ac:dyDescent="0.3"/>
    <row r="1271" ht="12.75" customHeight="1" x14ac:dyDescent="0.3"/>
    <row r="1272" ht="12.75" customHeight="1" x14ac:dyDescent="0.3"/>
    <row r="1273" ht="12.75" customHeight="1" x14ac:dyDescent="0.3"/>
    <row r="1274" ht="12.75" customHeight="1" x14ac:dyDescent="0.3"/>
    <row r="1275" ht="12.75" customHeight="1" x14ac:dyDescent="0.3"/>
    <row r="1276" ht="12.75" customHeight="1" x14ac:dyDescent="0.3"/>
    <row r="1277" ht="12.75" customHeight="1" x14ac:dyDescent="0.3"/>
    <row r="1278" ht="12.75" customHeight="1" x14ac:dyDescent="0.3"/>
    <row r="1279" ht="12.75" customHeight="1" x14ac:dyDescent="0.3"/>
    <row r="1280" ht="12.75" customHeight="1" x14ac:dyDescent="0.3"/>
    <row r="1281" ht="12.75" customHeight="1" x14ac:dyDescent="0.3"/>
    <row r="1282" ht="12.75" customHeight="1" x14ac:dyDescent="0.3"/>
    <row r="1283" ht="12.75" customHeight="1" x14ac:dyDescent="0.3"/>
    <row r="1284" ht="12.75" customHeight="1" x14ac:dyDescent="0.3"/>
    <row r="1285" ht="12.75" customHeight="1" x14ac:dyDescent="0.3"/>
    <row r="1286" ht="12.75" customHeight="1" x14ac:dyDescent="0.3"/>
    <row r="1287" ht="12.75" customHeight="1" x14ac:dyDescent="0.3"/>
    <row r="1288" ht="12.75" customHeight="1" x14ac:dyDescent="0.3"/>
    <row r="1289" ht="12.75" customHeight="1" x14ac:dyDescent="0.3"/>
    <row r="1290" ht="12.75" customHeight="1" x14ac:dyDescent="0.3"/>
    <row r="1291" ht="12.75" customHeight="1" x14ac:dyDescent="0.3"/>
    <row r="1292" ht="12.75" customHeight="1" x14ac:dyDescent="0.3"/>
    <row r="1293" ht="12.75" customHeight="1" x14ac:dyDescent="0.3"/>
    <row r="1294" ht="12.75" customHeight="1" x14ac:dyDescent="0.3"/>
    <row r="1295" ht="12.75" customHeight="1" x14ac:dyDescent="0.3"/>
    <row r="1296" ht="12.75" customHeight="1" x14ac:dyDescent="0.3"/>
    <row r="1297" ht="12.75" customHeight="1" x14ac:dyDescent="0.3"/>
    <row r="1298" ht="12.75" customHeight="1" x14ac:dyDescent="0.3"/>
    <row r="1299" ht="12.75" customHeight="1" x14ac:dyDescent="0.3"/>
    <row r="1300" ht="12.75" customHeight="1" x14ac:dyDescent="0.3"/>
    <row r="1301" ht="12.75" customHeight="1" x14ac:dyDescent="0.3"/>
    <row r="1302" ht="12.75" customHeight="1" x14ac:dyDescent="0.3"/>
    <row r="1303" ht="12.75" customHeight="1" x14ac:dyDescent="0.3"/>
    <row r="1304" ht="12.75" customHeight="1" x14ac:dyDescent="0.3"/>
    <row r="1305" ht="12.75" customHeight="1" x14ac:dyDescent="0.3"/>
    <row r="1306" ht="12.75" customHeight="1" x14ac:dyDescent="0.3"/>
    <row r="1307" ht="12.75" customHeight="1" x14ac:dyDescent="0.3"/>
    <row r="1308" ht="12.75" customHeight="1" x14ac:dyDescent="0.3"/>
    <row r="1309" ht="12.75" customHeight="1" x14ac:dyDescent="0.3"/>
    <row r="1310" ht="12.75" customHeight="1" x14ac:dyDescent="0.3"/>
    <row r="1311" ht="12.75" customHeight="1" x14ac:dyDescent="0.3"/>
    <row r="1312" ht="12.75" customHeight="1" x14ac:dyDescent="0.3"/>
    <row r="1313" ht="12.75" customHeight="1" x14ac:dyDescent="0.3"/>
    <row r="1314" ht="12.75" customHeight="1" x14ac:dyDescent="0.3"/>
    <row r="1315" ht="12.75" customHeight="1" x14ac:dyDescent="0.3"/>
    <row r="1316" ht="12.75" customHeight="1" x14ac:dyDescent="0.3"/>
    <row r="1317" ht="12.75" customHeight="1" x14ac:dyDescent="0.3"/>
    <row r="1318" ht="12.75" customHeight="1" x14ac:dyDescent="0.3"/>
    <row r="1319" ht="12.75" customHeight="1" x14ac:dyDescent="0.3"/>
    <row r="1320" ht="12.75" customHeight="1" x14ac:dyDescent="0.3"/>
    <row r="1321" ht="12.75" customHeight="1" x14ac:dyDescent="0.3"/>
    <row r="1322" ht="12.75" customHeight="1" x14ac:dyDescent="0.3"/>
    <row r="1323" ht="12.75" customHeight="1" x14ac:dyDescent="0.3"/>
    <row r="1324" ht="12.75" customHeight="1" x14ac:dyDescent="0.3"/>
    <row r="1325" ht="12.75" customHeight="1" x14ac:dyDescent="0.3"/>
    <row r="1326" ht="12.75" customHeight="1" x14ac:dyDescent="0.3"/>
    <row r="1327" ht="12.75" customHeight="1" x14ac:dyDescent="0.3"/>
    <row r="1328" ht="12.75" customHeight="1" x14ac:dyDescent="0.3"/>
    <row r="1329" ht="12.75" customHeight="1" x14ac:dyDescent="0.3"/>
    <row r="1330" ht="12.75" customHeight="1" x14ac:dyDescent="0.3"/>
    <row r="1331" ht="12.75" customHeight="1" x14ac:dyDescent="0.3"/>
    <row r="1332" ht="12.75" customHeight="1" x14ac:dyDescent="0.3"/>
    <row r="1333" ht="12.75" customHeight="1" x14ac:dyDescent="0.3"/>
    <row r="1334" ht="12.75" customHeight="1" x14ac:dyDescent="0.3"/>
    <row r="1335" ht="12.75" customHeight="1" x14ac:dyDescent="0.3"/>
    <row r="1336" ht="12.75" customHeight="1" x14ac:dyDescent="0.3"/>
    <row r="1337" ht="12.75" customHeight="1" x14ac:dyDescent="0.3"/>
    <row r="1338" ht="12.75" customHeight="1" x14ac:dyDescent="0.3"/>
    <row r="1339" ht="12.75" customHeight="1" x14ac:dyDescent="0.3"/>
    <row r="1342" ht="12.75" customHeight="1" x14ac:dyDescent="0.3"/>
    <row r="1345" ht="12.75" customHeight="1" x14ac:dyDescent="0.3"/>
    <row r="1346" ht="12.75" customHeight="1" x14ac:dyDescent="0.3"/>
    <row r="1347" ht="12.75" customHeight="1" x14ac:dyDescent="0.3"/>
    <row r="1348" ht="12.75" customHeight="1" x14ac:dyDescent="0.3"/>
    <row r="1349" ht="12.75" customHeight="1" x14ac:dyDescent="0.3"/>
    <row r="1350" ht="12.75" customHeight="1" x14ac:dyDescent="0.3"/>
    <row r="1351" ht="12.75" customHeight="1" x14ac:dyDescent="0.3"/>
    <row r="1352" ht="12.75" customHeight="1" x14ac:dyDescent="0.3"/>
    <row r="1353" ht="12.75" customHeight="1" x14ac:dyDescent="0.3"/>
    <row r="1354" ht="12.75" customHeight="1" x14ac:dyDescent="0.3"/>
    <row r="1355" ht="12.75" customHeight="1" x14ac:dyDescent="0.3"/>
    <row r="1356" ht="12.75" customHeight="1" x14ac:dyDescent="0.3"/>
    <row r="1357" ht="12.75" customHeight="1" x14ac:dyDescent="0.3"/>
    <row r="1358" ht="12.75" customHeight="1" x14ac:dyDescent="0.3"/>
    <row r="1359" ht="12.75" customHeight="1" x14ac:dyDescent="0.3"/>
    <row r="1360" ht="12.75" customHeight="1" x14ac:dyDescent="0.3"/>
    <row r="1361" ht="12.75" customHeight="1" x14ac:dyDescent="0.3"/>
    <row r="1362" ht="12.75" customHeight="1" x14ac:dyDescent="0.3"/>
    <row r="1363" ht="12.75" customHeight="1" x14ac:dyDescent="0.3"/>
    <row r="1364" ht="12.75" customHeight="1" x14ac:dyDescent="0.3"/>
    <row r="1365" ht="12.75" customHeight="1" x14ac:dyDescent="0.3"/>
    <row r="1366" ht="12.75" customHeight="1" x14ac:dyDescent="0.3"/>
    <row r="1367" ht="12.75" customHeight="1" x14ac:dyDescent="0.3"/>
    <row r="1368" ht="12.75" customHeight="1" x14ac:dyDescent="0.3"/>
    <row r="1369" ht="12.75" customHeight="1" x14ac:dyDescent="0.3"/>
    <row r="1370" ht="12.75" customHeight="1" x14ac:dyDescent="0.3"/>
    <row r="1371" ht="12.75" customHeight="1" x14ac:dyDescent="0.3"/>
    <row r="1372" ht="12.75" customHeight="1" x14ac:dyDescent="0.3"/>
    <row r="1373" ht="12.75" customHeight="1" x14ac:dyDescent="0.3"/>
    <row r="1374" ht="12.75" customHeight="1" x14ac:dyDescent="0.3"/>
    <row r="1375" ht="12.75" customHeight="1" x14ac:dyDescent="0.3"/>
    <row r="1376" ht="12.75" customHeight="1" x14ac:dyDescent="0.3"/>
    <row r="1377" ht="12.75" customHeight="1" x14ac:dyDescent="0.3"/>
    <row r="1378" ht="12.75" customHeight="1" x14ac:dyDescent="0.3"/>
    <row r="1379" ht="12.75" customHeight="1" x14ac:dyDescent="0.3"/>
    <row r="1380" ht="12.75" customHeight="1" x14ac:dyDescent="0.3"/>
    <row r="1381" ht="12.75" customHeight="1" x14ac:dyDescent="0.3"/>
    <row r="1382" ht="12.75" customHeight="1" x14ac:dyDescent="0.3"/>
    <row r="1383" ht="12.75" customHeight="1" x14ac:dyDescent="0.3"/>
    <row r="1384" ht="12.75" customHeight="1" x14ac:dyDescent="0.3"/>
    <row r="1385" ht="12.75" customHeight="1" x14ac:dyDescent="0.3"/>
    <row r="1386" ht="12.75" customHeight="1" x14ac:dyDescent="0.3"/>
    <row r="1387" ht="12.75" customHeight="1" x14ac:dyDescent="0.3"/>
    <row r="1388" ht="12.75" customHeight="1" x14ac:dyDescent="0.3"/>
    <row r="1389" ht="12.75" customHeight="1" x14ac:dyDescent="0.3"/>
    <row r="1390" ht="12.75" customHeight="1" x14ac:dyDescent="0.3"/>
    <row r="1391" ht="12.75" customHeight="1" x14ac:dyDescent="0.3"/>
    <row r="1392" ht="12.75" customHeight="1" x14ac:dyDescent="0.3"/>
    <row r="1393" ht="12.75" customHeight="1" x14ac:dyDescent="0.3"/>
    <row r="1394" ht="12.75" customHeight="1" x14ac:dyDescent="0.3"/>
    <row r="1395" ht="12.75" customHeight="1" x14ac:dyDescent="0.3"/>
    <row r="1396" ht="12.75" customHeight="1" x14ac:dyDescent="0.3"/>
    <row r="1397" ht="12.75" customHeight="1" x14ac:dyDescent="0.3"/>
    <row r="1398" ht="12.75" customHeight="1" x14ac:dyDescent="0.3"/>
    <row r="1399" ht="12.75" customHeight="1" x14ac:dyDescent="0.3"/>
    <row r="1400" ht="12.75" customHeight="1" x14ac:dyDescent="0.3"/>
    <row r="1401" ht="12.75" customHeight="1" x14ac:dyDescent="0.3"/>
    <row r="1402" ht="12.75" customHeight="1" x14ac:dyDescent="0.3"/>
    <row r="1403" ht="12.75" customHeight="1" x14ac:dyDescent="0.3"/>
    <row r="1404" ht="12.75" customHeight="1" x14ac:dyDescent="0.3"/>
    <row r="1405" ht="12.75" customHeight="1" x14ac:dyDescent="0.3"/>
    <row r="1406" ht="12.75" customHeight="1" x14ac:dyDescent="0.3"/>
    <row r="1407" ht="12.75" customHeight="1" x14ac:dyDescent="0.3"/>
    <row r="1408" ht="12.75" customHeight="1" x14ac:dyDescent="0.3"/>
    <row r="1409" ht="12.75" customHeight="1" x14ac:dyDescent="0.3"/>
    <row r="1410" ht="12.75" customHeight="1" x14ac:dyDescent="0.3"/>
    <row r="1411" ht="12.75" customHeight="1" x14ac:dyDescent="0.3"/>
    <row r="1412" ht="12.75" customHeight="1" x14ac:dyDescent="0.3"/>
    <row r="1413" ht="12.75" customHeight="1" x14ac:dyDescent="0.3"/>
    <row r="1414" ht="12.75" customHeight="1" x14ac:dyDescent="0.3"/>
    <row r="1415" ht="12.75" customHeight="1" x14ac:dyDescent="0.3"/>
    <row r="1416" ht="12.75" customHeight="1" x14ac:dyDescent="0.3"/>
    <row r="1417" ht="12.75" customHeight="1" x14ac:dyDescent="0.3"/>
    <row r="1418" ht="12.75" customHeight="1" x14ac:dyDescent="0.3"/>
    <row r="1419" ht="12.75" customHeight="1" x14ac:dyDescent="0.3"/>
    <row r="1420" ht="12.75" customHeight="1" x14ac:dyDescent="0.3"/>
    <row r="1421" ht="12.75" customHeight="1" x14ac:dyDescent="0.3"/>
    <row r="1422" ht="12.75" customHeight="1" x14ac:dyDescent="0.3"/>
    <row r="1423" ht="12.75" customHeight="1" x14ac:dyDescent="0.3"/>
    <row r="1424" ht="12.75" customHeight="1" x14ac:dyDescent="0.3"/>
    <row r="1425" ht="12.75" customHeight="1" x14ac:dyDescent="0.3"/>
    <row r="1426" ht="12.75" customHeight="1" x14ac:dyDescent="0.3"/>
    <row r="1427" ht="12.75" customHeight="1" x14ac:dyDescent="0.3"/>
    <row r="1428" ht="12.75" customHeight="1" x14ac:dyDescent="0.3"/>
    <row r="1429" ht="12.75" customHeight="1" x14ac:dyDescent="0.3"/>
    <row r="1430" ht="12.75" customHeight="1" x14ac:dyDescent="0.3"/>
    <row r="1431" ht="12.75" customHeight="1" x14ac:dyDescent="0.3"/>
    <row r="1432" ht="12.75" customHeight="1" x14ac:dyDescent="0.3"/>
    <row r="1433" ht="12.75" customHeight="1" x14ac:dyDescent="0.3"/>
    <row r="1434" ht="12.75" customHeight="1" x14ac:dyDescent="0.3"/>
    <row r="1435" ht="12.75" customHeight="1" x14ac:dyDescent="0.3"/>
    <row r="1436" ht="12.75" customHeight="1" x14ac:dyDescent="0.3"/>
    <row r="1437" ht="12.75" customHeight="1" x14ac:dyDescent="0.3"/>
    <row r="1438" ht="12.75" customHeight="1" x14ac:dyDescent="0.3"/>
    <row r="1439" ht="12.75" customHeight="1" x14ac:dyDescent="0.3"/>
    <row r="1440" ht="12.75" customHeight="1" x14ac:dyDescent="0.3"/>
    <row r="1441" ht="12.75" customHeight="1" x14ac:dyDescent="0.3"/>
    <row r="1442" ht="12.75" customHeight="1" x14ac:dyDescent="0.3"/>
    <row r="1443" ht="12.75" customHeight="1" x14ac:dyDescent="0.3"/>
    <row r="1444" ht="12.75" customHeight="1" x14ac:dyDescent="0.3"/>
    <row r="1445" ht="12.75" customHeight="1" x14ac:dyDescent="0.3"/>
    <row r="1446" ht="12.75" customHeight="1" x14ac:dyDescent="0.3"/>
    <row r="1447" ht="12.75" customHeight="1" x14ac:dyDescent="0.3"/>
    <row r="1448" ht="12.75" customHeight="1" x14ac:dyDescent="0.3"/>
    <row r="1449" ht="12.75" customHeight="1" x14ac:dyDescent="0.3"/>
    <row r="1450" ht="12.75" customHeight="1" x14ac:dyDescent="0.3"/>
    <row r="1451" ht="12.75" customHeight="1" x14ac:dyDescent="0.3"/>
    <row r="1452" ht="12.75" customHeight="1" x14ac:dyDescent="0.3"/>
    <row r="1453" ht="12.75" customHeight="1" x14ac:dyDescent="0.3"/>
    <row r="1454" ht="12.75" customHeight="1" x14ac:dyDescent="0.3"/>
    <row r="1455" ht="12.75" customHeight="1" x14ac:dyDescent="0.3"/>
    <row r="1456" ht="12.75" customHeight="1" x14ac:dyDescent="0.3"/>
    <row r="1457" ht="12.75" customHeight="1" x14ac:dyDescent="0.3"/>
    <row r="1458" ht="12.75" customHeight="1" x14ac:dyDescent="0.3"/>
    <row r="1459" ht="12.75" customHeight="1" x14ac:dyDescent="0.3"/>
    <row r="1460" ht="12.75" customHeight="1" x14ac:dyDescent="0.3"/>
    <row r="1461" ht="12.75" customHeight="1" x14ac:dyDescent="0.3"/>
    <row r="1462" ht="12.75" customHeight="1" x14ac:dyDescent="0.3"/>
    <row r="1463" ht="12.75" customHeight="1" x14ac:dyDescent="0.3"/>
    <row r="1464" ht="12.75" customHeight="1" x14ac:dyDescent="0.3"/>
    <row r="1465" ht="12.75" customHeight="1" x14ac:dyDescent="0.3"/>
    <row r="1466" ht="12.75" customHeight="1" x14ac:dyDescent="0.3"/>
    <row r="1467" ht="12.75" customHeight="1" x14ac:dyDescent="0.3"/>
    <row r="1468" ht="12.75" customHeight="1" x14ac:dyDescent="0.3"/>
    <row r="1469" ht="12.75" customHeight="1" x14ac:dyDescent="0.3"/>
    <row r="1470" ht="12.75" customHeight="1" x14ac:dyDescent="0.3"/>
    <row r="1471" ht="12.75" customHeight="1" x14ac:dyDescent="0.3"/>
    <row r="1472" ht="12.75" customHeight="1" x14ac:dyDescent="0.3"/>
    <row r="1473" ht="12.75" customHeight="1" x14ac:dyDescent="0.3"/>
    <row r="1474" ht="12.75" customHeight="1" x14ac:dyDescent="0.3"/>
    <row r="1475" ht="12.75" customHeight="1" x14ac:dyDescent="0.3"/>
    <row r="1476" ht="12.75" customHeight="1" x14ac:dyDescent="0.3"/>
    <row r="1477" ht="12.75" customHeight="1" x14ac:dyDescent="0.3"/>
    <row r="1478" ht="12.75" customHeight="1" x14ac:dyDescent="0.3"/>
    <row r="1479" ht="12.75" customHeight="1" x14ac:dyDescent="0.3"/>
    <row r="1480" ht="12.75" customHeight="1" x14ac:dyDescent="0.3"/>
    <row r="1481" ht="12.75" customHeight="1" x14ac:dyDescent="0.3"/>
    <row r="1482" ht="12.75" customHeight="1" x14ac:dyDescent="0.3"/>
    <row r="1483" ht="12.75" customHeight="1" x14ac:dyDescent="0.3"/>
    <row r="1484" ht="12.75" customHeight="1" x14ac:dyDescent="0.3"/>
    <row r="1485" ht="12.75" customHeight="1" x14ac:dyDescent="0.3"/>
    <row r="1486" ht="12.75" customHeight="1" x14ac:dyDescent="0.3"/>
    <row r="1487" ht="12.75" customHeight="1" x14ac:dyDescent="0.3"/>
    <row r="1488" ht="12.75" customHeight="1" x14ac:dyDescent="0.3"/>
    <row r="1489" ht="12.75" customHeight="1" x14ac:dyDescent="0.3"/>
    <row r="1490" ht="12.75" customHeight="1" x14ac:dyDescent="0.3"/>
    <row r="1491" ht="12.75" customHeight="1" x14ac:dyDescent="0.3"/>
    <row r="1492" ht="12.75" customHeight="1" x14ac:dyDescent="0.3"/>
    <row r="1493" ht="12.75" customHeight="1" x14ac:dyDescent="0.3"/>
    <row r="1494" ht="12.75" customHeight="1" x14ac:dyDescent="0.3"/>
    <row r="1495" ht="12.75" customHeight="1" x14ac:dyDescent="0.3"/>
    <row r="1496" ht="12.75" customHeight="1" x14ac:dyDescent="0.3"/>
    <row r="1497" ht="12.75" customHeight="1" x14ac:dyDescent="0.3"/>
    <row r="1498" ht="12.75" customHeight="1" x14ac:dyDescent="0.3"/>
    <row r="1499" ht="12.75" customHeight="1" x14ac:dyDescent="0.3"/>
    <row r="1500" ht="12.75" customHeight="1" x14ac:dyDescent="0.3"/>
    <row r="1501" ht="12.75" customHeight="1" x14ac:dyDescent="0.3"/>
    <row r="1502" ht="12.75" customHeight="1" x14ac:dyDescent="0.3"/>
    <row r="1503" ht="12.75" customHeight="1" x14ac:dyDescent="0.3"/>
    <row r="1504" ht="12.75" customHeight="1" x14ac:dyDescent="0.3"/>
    <row r="1505" ht="12.75" customHeight="1" x14ac:dyDescent="0.3"/>
    <row r="1506" ht="12.75" customHeight="1" x14ac:dyDescent="0.3"/>
    <row r="1507" ht="12.75" customHeight="1" x14ac:dyDescent="0.3"/>
    <row r="1508" ht="12.75" customHeight="1" x14ac:dyDescent="0.3"/>
    <row r="1509" ht="12.75" customHeight="1" x14ac:dyDescent="0.3"/>
    <row r="1510" ht="12.75" customHeight="1" x14ac:dyDescent="0.3"/>
    <row r="1511" ht="12.75" customHeight="1" x14ac:dyDescent="0.3"/>
    <row r="1512" ht="12.75" customHeight="1" x14ac:dyDescent="0.3"/>
    <row r="1513" ht="12.75" customHeight="1" x14ac:dyDescent="0.3"/>
    <row r="1514" ht="12.75" customHeight="1" x14ac:dyDescent="0.3"/>
    <row r="1515" ht="12.75" customHeight="1" x14ac:dyDescent="0.3"/>
    <row r="1516" ht="12.75" customHeight="1" x14ac:dyDescent="0.3"/>
    <row r="1517" ht="12.75" customHeight="1" x14ac:dyDescent="0.3"/>
    <row r="1518" ht="12.75" customHeight="1" x14ac:dyDescent="0.3"/>
    <row r="1519" ht="12.75" customHeight="1" x14ac:dyDescent="0.3"/>
    <row r="1520" ht="12.75" customHeight="1" x14ac:dyDescent="0.3"/>
    <row r="1521" ht="12.75" customHeight="1" x14ac:dyDescent="0.3"/>
    <row r="1522" ht="12.75" customHeight="1" x14ac:dyDescent="0.3"/>
    <row r="1523" ht="12.75" customHeight="1" x14ac:dyDescent="0.3"/>
    <row r="1524" ht="12.75" customHeight="1" x14ac:dyDescent="0.3"/>
    <row r="1525" ht="12.75" customHeight="1" x14ac:dyDescent="0.3"/>
    <row r="1526" ht="12.75" customHeight="1" x14ac:dyDescent="0.3"/>
    <row r="1527" ht="12.75" customHeight="1" x14ac:dyDescent="0.3"/>
    <row r="1528" ht="12.75" customHeight="1" x14ac:dyDescent="0.3"/>
    <row r="1529" ht="12.75" customHeight="1" x14ac:dyDescent="0.3"/>
    <row r="1530" ht="12.75" customHeight="1" x14ac:dyDescent="0.3"/>
    <row r="1531" ht="12.75" customHeight="1" x14ac:dyDescent="0.3"/>
    <row r="1532" ht="12.75" customHeight="1" x14ac:dyDescent="0.3"/>
    <row r="1533" ht="12.75" customHeight="1" x14ac:dyDescent="0.3"/>
    <row r="1534" ht="12.75" customHeight="1" x14ac:dyDescent="0.3"/>
    <row r="1535" ht="12.75" customHeight="1" x14ac:dyDescent="0.3"/>
    <row r="1536" ht="12.75" customHeight="1" x14ac:dyDescent="0.3"/>
    <row r="1537" ht="12.75" customHeight="1" x14ac:dyDescent="0.3"/>
    <row r="1538" ht="12.75" customHeight="1" x14ac:dyDescent="0.3"/>
    <row r="1539" ht="12.75" customHeight="1" x14ac:dyDescent="0.3"/>
    <row r="1540" ht="12.75" customHeight="1" x14ac:dyDescent="0.3"/>
    <row r="1541" ht="12.75" customHeight="1" x14ac:dyDescent="0.3"/>
    <row r="1542" ht="12.75" customHeight="1" x14ac:dyDescent="0.3"/>
    <row r="1543" ht="12.75" customHeight="1" x14ac:dyDescent="0.3"/>
    <row r="1544" ht="12.75" customHeight="1" x14ac:dyDescent="0.3"/>
    <row r="1545" ht="12.75" customHeight="1" x14ac:dyDescent="0.3"/>
    <row r="1546" ht="12.75" customHeight="1" x14ac:dyDescent="0.3"/>
    <row r="1547" ht="12.75" customHeight="1" x14ac:dyDescent="0.3"/>
    <row r="1548" ht="12.75" customHeight="1" x14ac:dyDescent="0.3"/>
    <row r="1549" ht="12.75" customHeight="1" x14ac:dyDescent="0.3"/>
    <row r="1550" ht="12.75" customHeight="1" x14ac:dyDescent="0.3"/>
    <row r="1551" ht="12.75" customHeight="1" x14ac:dyDescent="0.3"/>
    <row r="1552" ht="12.75" customHeight="1" x14ac:dyDescent="0.3"/>
    <row r="1553" ht="12.75" customHeight="1" x14ac:dyDescent="0.3"/>
    <row r="1554" ht="12.75" customHeight="1" x14ac:dyDescent="0.3"/>
    <row r="1555" ht="12.75" customHeight="1" x14ac:dyDescent="0.3"/>
    <row r="1556" ht="12.75" customHeight="1" x14ac:dyDescent="0.3"/>
    <row r="1557" ht="12.75" customHeight="1" x14ac:dyDescent="0.3"/>
    <row r="1558" ht="12.75" customHeight="1" x14ac:dyDescent="0.3"/>
    <row r="1559" ht="12.75" customHeight="1" x14ac:dyDescent="0.3"/>
    <row r="1560" ht="12.75" customHeight="1" x14ac:dyDescent="0.3"/>
    <row r="1561" ht="12.75" customHeight="1" x14ac:dyDescent="0.3"/>
    <row r="1562" ht="12.75" customHeight="1" x14ac:dyDescent="0.3"/>
    <row r="1563" ht="12.75" customHeight="1" x14ac:dyDescent="0.3"/>
    <row r="1564" ht="12.75" customHeight="1" x14ac:dyDescent="0.3"/>
    <row r="1565" ht="12.75" customHeight="1" x14ac:dyDescent="0.3"/>
    <row r="1566" ht="12.75" customHeight="1" x14ac:dyDescent="0.3"/>
    <row r="1567" ht="12.75" customHeight="1" x14ac:dyDescent="0.3"/>
    <row r="1568" ht="12.75" customHeight="1" x14ac:dyDescent="0.3"/>
    <row r="1569" ht="12.75" customHeight="1" x14ac:dyDescent="0.3"/>
    <row r="1570" ht="12.75" customHeight="1" x14ac:dyDescent="0.3"/>
    <row r="1571" ht="12.75" customHeight="1" x14ac:dyDescent="0.3"/>
    <row r="1572" ht="12.75" customHeight="1" x14ac:dyDescent="0.3"/>
    <row r="1573" ht="12.75" customHeight="1" x14ac:dyDescent="0.3"/>
    <row r="1574" ht="12.75" customHeight="1" x14ac:dyDescent="0.3"/>
    <row r="1575" ht="12.75" customHeight="1" x14ac:dyDescent="0.3"/>
    <row r="1576" ht="12.75" customHeight="1" x14ac:dyDescent="0.3"/>
    <row r="1577" ht="12.75" customHeight="1" x14ac:dyDescent="0.3"/>
    <row r="1578" ht="12.75" customHeight="1" x14ac:dyDescent="0.3"/>
    <row r="1579" ht="12.75" customHeight="1" x14ac:dyDescent="0.3"/>
    <row r="1580" ht="12.75" customHeight="1" x14ac:dyDescent="0.3"/>
    <row r="1581" ht="12.75" customHeight="1" x14ac:dyDescent="0.3"/>
    <row r="1582" ht="12.75" customHeight="1" x14ac:dyDescent="0.3"/>
    <row r="1583" ht="12.75" customHeight="1" x14ac:dyDescent="0.3"/>
    <row r="1584" ht="12.75" customHeight="1" x14ac:dyDescent="0.3"/>
    <row r="1585" ht="12.75" customHeight="1" x14ac:dyDescent="0.3"/>
    <row r="1586" ht="12.75" customHeight="1" x14ac:dyDescent="0.3"/>
    <row r="1587" ht="12.75" customHeight="1" x14ac:dyDescent="0.3"/>
    <row r="1588" ht="12.75" customHeight="1" x14ac:dyDescent="0.3"/>
    <row r="1589" ht="12.75" customHeight="1" x14ac:dyDescent="0.3"/>
    <row r="1590" ht="12.75" customHeight="1" x14ac:dyDescent="0.3"/>
    <row r="1591" ht="12.75" customHeight="1" x14ac:dyDescent="0.3"/>
    <row r="1592" ht="12.75" customHeight="1" x14ac:dyDescent="0.3"/>
    <row r="1593" ht="12.75" customHeight="1" x14ac:dyDescent="0.3"/>
    <row r="1594" ht="12.75" customHeight="1" x14ac:dyDescent="0.3"/>
    <row r="1595" ht="12.75" customHeight="1" x14ac:dyDescent="0.3"/>
    <row r="1596" ht="12.75" customHeight="1" x14ac:dyDescent="0.3"/>
    <row r="1597" ht="12.75" customHeight="1" x14ac:dyDescent="0.3"/>
    <row r="1598" ht="12.75" customHeight="1" x14ac:dyDescent="0.3"/>
    <row r="1599" ht="12.75" customHeight="1" x14ac:dyDescent="0.3"/>
    <row r="1600" ht="12.75" customHeight="1" x14ac:dyDescent="0.3"/>
    <row r="1601" ht="12.75" customHeight="1" x14ac:dyDescent="0.3"/>
    <row r="1602" ht="12.75" customHeight="1" x14ac:dyDescent="0.3"/>
    <row r="1603" ht="12.75" customHeight="1" x14ac:dyDescent="0.3"/>
    <row r="1604" ht="12.75" customHeight="1" x14ac:dyDescent="0.3"/>
    <row r="1605" ht="12.75" customHeight="1" x14ac:dyDescent="0.3"/>
    <row r="1606" ht="12.75" customHeight="1" x14ac:dyDescent="0.3"/>
    <row r="1607" ht="12.75" customHeight="1" x14ac:dyDescent="0.3"/>
    <row r="1608" ht="12.75" customHeight="1" x14ac:dyDescent="0.3"/>
    <row r="1609" ht="12.75" customHeight="1" x14ac:dyDescent="0.3"/>
    <row r="1610" ht="12.75" customHeight="1" x14ac:dyDescent="0.3"/>
    <row r="1611" ht="12.75" customHeight="1" x14ac:dyDescent="0.3"/>
    <row r="1612" ht="12.75" customHeight="1" x14ac:dyDescent="0.3"/>
    <row r="1613" ht="12.75" customHeight="1" x14ac:dyDescent="0.3"/>
    <row r="1614" ht="12.75" customHeight="1" x14ac:dyDescent="0.3"/>
    <row r="1615" ht="12.75" customHeight="1" x14ac:dyDescent="0.3"/>
    <row r="1616" ht="12.75" customHeight="1" x14ac:dyDescent="0.3"/>
    <row r="1617" ht="12.75" customHeight="1" x14ac:dyDescent="0.3"/>
    <row r="1618" ht="12.75" customHeight="1" x14ac:dyDescent="0.3"/>
    <row r="1619" ht="12.75" customHeight="1" x14ac:dyDescent="0.3"/>
    <row r="1620" ht="12.75" customHeight="1" x14ac:dyDescent="0.3"/>
    <row r="1621" ht="12.75" customHeight="1" x14ac:dyDescent="0.3"/>
    <row r="1622" ht="12.75" customHeight="1" x14ac:dyDescent="0.3"/>
    <row r="1623" ht="12.75" customHeight="1" x14ac:dyDescent="0.3"/>
    <row r="1624" ht="12.75" customHeight="1" x14ac:dyDescent="0.3"/>
    <row r="1625" ht="12.75" customHeight="1" x14ac:dyDescent="0.3"/>
    <row r="1626" ht="12.75" customHeight="1" x14ac:dyDescent="0.3"/>
    <row r="1627" ht="12.75" customHeight="1" x14ac:dyDescent="0.3"/>
    <row r="1628" ht="12.75" customHeight="1" x14ac:dyDescent="0.3"/>
    <row r="1629" ht="12.75" customHeight="1" x14ac:dyDescent="0.3"/>
    <row r="1630" ht="12.75" customHeight="1" x14ac:dyDescent="0.3"/>
    <row r="1631" ht="12.75" customHeight="1" x14ac:dyDescent="0.3"/>
    <row r="1632" ht="12.75" customHeight="1" x14ac:dyDescent="0.3"/>
    <row r="1633" ht="12.75" customHeight="1" x14ac:dyDescent="0.3"/>
    <row r="1634" ht="12.75" customHeight="1" x14ac:dyDescent="0.3"/>
    <row r="1635" ht="12.75" customHeight="1" x14ac:dyDescent="0.3"/>
    <row r="1636" ht="12.75" customHeight="1" x14ac:dyDescent="0.3"/>
    <row r="1637" ht="12.75" customHeight="1" x14ac:dyDescent="0.3"/>
    <row r="1638" ht="12.75" customHeight="1" x14ac:dyDescent="0.3"/>
    <row r="1639" ht="12.75" customHeight="1" x14ac:dyDescent="0.3"/>
    <row r="1640" ht="12.75" customHeight="1" x14ac:dyDescent="0.3"/>
    <row r="1641" ht="12.75" customHeight="1" x14ac:dyDescent="0.3"/>
    <row r="1642" ht="12.75" customHeight="1" x14ac:dyDescent="0.3"/>
    <row r="1643" ht="12.75" customHeight="1" x14ac:dyDescent="0.3"/>
    <row r="1644" ht="12.75" customHeight="1" x14ac:dyDescent="0.3"/>
    <row r="1645" ht="12.75" customHeight="1" x14ac:dyDescent="0.3"/>
    <row r="1646" ht="12.75" customHeight="1" x14ac:dyDescent="0.3"/>
    <row r="1647" ht="12.75" customHeight="1" x14ac:dyDescent="0.3"/>
    <row r="1648" ht="12.75" customHeight="1" x14ac:dyDescent="0.3"/>
    <row r="1649" ht="12.75" customHeight="1" x14ac:dyDescent="0.3"/>
    <row r="1650" ht="12.75" customHeight="1" x14ac:dyDescent="0.3"/>
    <row r="1651" ht="12.75" customHeight="1" x14ac:dyDescent="0.3"/>
    <row r="1652" ht="12.75" customHeight="1" x14ac:dyDescent="0.3"/>
    <row r="1653" ht="12.75" customHeight="1" x14ac:dyDescent="0.3"/>
    <row r="1654" ht="12.75" customHeight="1" x14ac:dyDescent="0.3"/>
    <row r="1655" ht="12.75" customHeight="1" x14ac:dyDescent="0.3"/>
    <row r="1656" ht="12.75" customHeight="1" x14ac:dyDescent="0.3"/>
    <row r="1657" ht="12.75" customHeight="1" x14ac:dyDescent="0.3"/>
    <row r="1658" ht="12.75" customHeight="1" x14ac:dyDescent="0.3"/>
    <row r="1659" ht="12.75" customHeight="1" x14ac:dyDescent="0.3"/>
    <row r="1660" ht="12.75" customHeight="1" x14ac:dyDescent="0.3"/>
    <row r="1661" ht="12.75" customHeight="1" x14ac:dyDescent="0.3"/>
    <row r="1662" ht="12.75" customHeight="1" x14ac:dyDescent="0.3"/>
    <row r="1663" ht="12.75" customHeight="1" x14ac:dyDescent="0.3"/>
    <row r="1664" ht="12.75" customHeight="1" x14ac:dyDescent="0.3"/>
    <row r="1665" ht="12.75" customHeight="1" x14ac:dyDescent="0.3"/>
    <row r="1666" ht="12.75" customHeight="1" x14ac:dyDescent="0.3"/>
    <row r="1667" ht="12.75" customHeight="1" x14ac:dyDescent="0.3"/>
    <row r="1668" ht="12.75" customHeight="1" x14ac:dyDescent="0.3"/>
    <row r="1669" ht="12.75" customHeight="1" x14ac:dyDescent="0.3"/>
    <row r="1670" ht="12.75" customHeight="1" x14ac:dyDescent="0.3"/>
    <row r="1671" ht="12.75" customHeight="1" x14ac:dyDescent="0.3"/>
    <row r="1672" ht="12.75" customHeight="1" x14ac:dyDescent="0.3"/>
    <row r="1673" ht="12.75" customHeight="1" x14ac:dyDescent="0.3"/>
    <row r="1674" ht="12.75" customHeight="1" x14ac:dyDescent="0.3"/>
    <row r="1675" ht="12.75" customHeight="1" x14ac:dyDescent="0.3"/>
    <row r="1676" ht="12.75" customHeight="1" x14ac:dyDescent="0.3"/>
    <row r="1677" ht="12.75" customHeight="1" x14ac:dyDescent="0.3"/>
    <row r="1678" ht="12.75" customHeight="1" x14ac:dyDescent="0.3"/>
    <row r="1679" ht="12.75" customHeight="1" x14ac:dyDescent="0.3"/>
    <row r="1680" ht="12.75" customHeight="1" x14ac:dyDescent="0.3"/>
    <row r="1681" ht="12.75" customHeight="1" x14ac:dyDescent="0.3"/>
    <row r="1682" ht="12.75" customHeight="1" x14ac:dyDescent="0.3"/>
    <row r="1683" ht="12.75" customHeight="1" x14ac:dyDescent="0.3"/>
    <row r="1684" ht="12.75" customHeight="1" x14ac:dyDescent="0.3"/>
    <row r="1685" ht="12.75" customHeight="1" x14ac:dyDescent="0.3"/>
    <row r="1686" ht="12.75" customHeight="1" x14ac:dyDescent="0.3"/>
    <row r="1687" ht="12.75" customHeight="1" x14ac:dyDescent="0.3"/>
    <row r="1688" ht="12.75" customHeight="1" x14ac:dyDescent="0.3"/>
    <row r="1689" ht="12.75" customHeight="1" x14ac:dyDescent="0.3"/>
    <row r="1690" ht="12.75" customHeight="1" x14ac:dyDescent="0.3"/>
    <row r="1691" ht="12.75" customHeight="1" x14ac:dyDescent="0.3"/>
    <row r="1692" ht="12.75" customHeight="1" x14ac:dyDescent="0.3"/>
    <row r="1693" ht="12.75" customHeight="1" x14ac:dyDescent="0.3"/>
    <row r="1694" ht="12.75" customHeight="1" x14ac:dyDescent="0.3"/>
    <row r="1695" ht="12.75" customHeight="1" x14ac:dyDescent="0.3"/>
    <row r="1696" ht="12.75" customHeight="1" x14ac:dyDescent="0.3"/>
    <row r="1697" ht="12.75" customHeight="1" x14ac:dyDescent="0.3"/>
    <row r="1698" ht="12.75" customHeight="1" x14ac:dyDescent="0.3"/>
    <row r="1699" ht="12.75" customHeight="1" x14ac:dyDescent="0.3"/>
    <row r="1700" ht="12.75" customHeight="1" x14ac:dyDescent="0.3"/>
    <row r="1701" ht="12.75" customHeight="1" x14ac:dyDescent="0.3"/>
    <row r="1702" ht="12.75" customHeight="1" x14ac:dyDescent="0.3"/>
    <row r="1703" ht="12.75" customHeight="1" x14ac:dyDescent="0.3"/>
    <row r="1704" ht="12.75" customHeight="1" x14ac:dyDescent="0.3"/>
    <row r="1705" ht="12.75" customHeight="1" x14ac:dyDescent="0.3"/>
    <row r="1706" ht="12.75" customHeight="1" x14ac:dyDescent="0.3"/>
    <row r="1707" ht="12.75" customHeight="1" x14ac:dyDescent="0.3"/>
    <row r="1708" ht="12.75" customHeight="1" x14ac:dyDescent="0.3"/>
    <row r="1709" ht="12.75" customHeight="1" x14ac:dyDescent="0.3"/>
    <row r="1710" ht="12.75" customHeight="1" x14ac:dyDescent="0.3"/>
    <row r="1711" ht="12.75" customHeight="1" x14ac:dyDescent="0.3"/>
    <row r="1712" ht="12.75" customHeight="1" x14ac:dyDescent="0.3"/>
    <row r="1713" ht="12.75" customHeight="1" x14ac:dyDescent="0.3"/>
    <row r="1714" ht="12.75" customHeight="1" x14ac:dyDescent="0.3"/>
    <row r="1715" ht="12.75" customHeight="1" x14ac:dyDescent="0.3"/>
    <row r="1716" ht="12.75" customHeight="1" x14ac:dyDescent="0.3"/>
    <row r="1717" ht="12.75" customHeight="1" x14ac:dyDescent="0.3"/>
    <row r="1718" ht="12.75" customHeight="1" x14ac:dyDescent="0.3"/>
    <row r="1719" ht="12.75" customHeight="1" x14ac:dyDescent="0.3"/>
    <row r="1720" ht="12.75" customHeight="1" x14ac:dyDescent="0.3"/>
    <row r="1721" ht="12.75" customHeight="1" x14ac:dyDescent="0.3"/>
    <row r="1722" ht="12.75" customHeight="1" x14ac:dyDescent="0.3"/>
    <row r="1723" ht="12.75" customHeight="1" x14ac:dyDescent="0.3"/>
    <row r="1724" ht="12.75" customHeight="1" x14ac:dyDescent="0.3"/>
    <row r="1725" ht="12.75" customHeight="1" x14ac:dyDescent="0.3"/>
    <row r="1726" ht="12.75" customHeight="1" x14ac:dyDescent="0.3"/>
    <row r="1727" ht="12.75" customHeight="1" x14ac:dyDescent="0.3"/>
    <row r="1728" ht="12.75" customHeight="1" x14ac:dyDescent="0.3"/>
    <row r="1729" ht="12.75" customHeight="1" x14ac:dyDescent="0.3"/>
    <row r="1730" ht="12.75" customHeight="1" x14ac:dyDescent="0.3"/>
    <row r="1731" ht="12.75" customHeight="1" x14ac:dyDescent="0.3"/>
    <row r="1732" ht="12.75" customHeight="1" x14ac:dyDescent="0.3"/>
    <row r="1733" ht="12.75" customHeight="1" x14ac:dyDescent="0.3"/>
    <row r="1734" ht="12.75" customHeight="1" x14ac:dyDescent="0.3"/>
    <row r="1735" ht="12.75" customHeight="1" x14ac:dyDescent="0.3"/>
    <row r="1736" ht="12.75" customHeight="1" x14ac:dyDescent="0.3"/>
    <row r="1737" ht="12.75" customHeight="1" x14ac:dyDescent="0.3"/>
    <row r="1738" ht="12.75" customHeight="1" x14ac:dyDescent="0.3"/>
    <row r="1739" ht="12.75" customHeight="1" x14ac:dyDescent="0.3"/>
    <row r="1740" ht="12.75" customHeight="1" x14ac:dyDescent="0.3"/>
    <row r="1741" ht="12.75" customHeight="1" x14ac:dyDescent="0.3"/>
    <row r="1742" ht="12.75" customHeight="1" x14ac:dyDescent="0.3"/>
    <row r="1743" ht="12.75" customHeight="1" x14ac:dyDescent="0.3"/>
    <row r="1744" ht="12.75" customHeight="1" x14ac:dyDescent="0.3"/>
    <row r="1745" ht="12.75" customHeight="1" x14ac:dyDescent="0.3"/>
    <row r="1746" ht="12.75" customHeight="1" x14ac:dyDescent="0.3"/>
    <row r="1747" ht="12.75" customHeight="1" x14ac:dyDescent="0.3"/>
    <row r="1748" ht="12.75" customHeight="1" x14ac:dyDescent="0.3"/>
    <row r="1749" ht="12.75" customHeight="1" x14ac:dyDescent="0.3"/>
    <row r="1750" ht="12.75" customHeight="1" x14ac:dyDescent="0.3"/>
    <row r="1751" ht="12.75" customHeight="1" x14ac:dyDescent="0.3"/>
    <row r="1752" ht="12.75" customHeight="1" x14ac:dyDescent="0.3"/>
    <row r="1753" ht="12.75" customHeight="1" x14ac:dyDescent="0.3"/>
    <row r="1754" ht="12.75" customHeight="1" x14ac:dyDescent="0.3"/>
    <row r="1755" ht="12.75" customHeight="1" x14ac:dyDescent="0.3"/>
    <row r="1756" ht="12.75" customHeight="1" x14ac:dyDescent="0.3"/>
    <row r="1757" ht="12.75" customHeight="1" x14ac:dyDescent="0.3"/>
    <row r="1758" ht="12.75" customHeight="1" x14ac:dyDescent="0.3"/>
    <row r="1759" ht="12.75" customHeight="1" x14ac:dyDescent="0.3"/>
    <row r="1760" ht="12.75" customHeight="1" x14ac:dyDescent="0.3"/>
    <row r="1761" ht="12.75" customHeight="1" x14ac:dyDescent="0.3"/>
    <row r="1762" ht="12.75" customHeight="1" x14ac:dyDescent="0.3"/>
    <row r="1763" ht="12.75" customHeight="1" x14ac:dyDescent="0.3"/>
    <row r="1764" ht="12.75" customHeight="1" x14ac:dyDescent="0.3"/>
    <row r="1765" ht="12.75" customHeight="1" x14ac:dyDescent="0.3"/>
    <row r="1766" ht="12.75" customHeight="1" x14ac:dyDescent="0.3"/>
    <row r="1767" ht="12.75" customHeight="1" x14ac:dyDescent="0.3"/>
    <row r="1768" ht="12.75" customHeight="1" x14ac:dyDescent="0.3"/>
    <row r="1769" ht="12.75" customHeight="1" x14ac:dyDescent="0.3"/>
    <row r="1770" ht="12.75" customHeight="1" x14ac:dyDescent="0.3"/>
    <row r="1771" ht="12.75" customHeight="1" x14ac:dyDescent="0.3"/>
    <row r="1772" ht="12.75" customHeight="1" x14ac:dyDescent="0.3"/>
    <row r="1773" ht="12.75" customHeight="1" x14ac:dyDescent="0.3"/>
    <row r="1774" ht="12.75" customHeight="1" x14ac:dyDescent="0.3"/>
    <row r="1775" ht="12.75" customHeight="1" x14ac:dyDescent="0.3"/>
    <row r="1776" ht="12.75" customHeight="1" x14ac:dyDescent="0.3"/>
    <row r="1777" ht="12.75" customHeight="1" x14ac:dyDescent="0.3"/>
    <row r="1778" ht="12.75" customHeight="1" x14ac:dyDescent="0.3"/>
    <row r="1779" ht="12.75" customHeight="1" x14ac:dyDescent="0.3"/>
    <row r="1780" ht="12.75" customHeight="1" x14ac:dyDescent="0.3"/>
    <row r="1781" ht="12.75" customHeight="1" x14ac:dyDescent="0.3"/>
    <row r="1782" ht="12.75" customHeight="1" x14ac:dyDescent="0.3"/>
    <row r="1783" ht="12.75" customHeight="1" x14ac:dyDescent="0.3"/>
    <row r="1784" ht="12.75" customHeight="1" x14ac:dyDescent="0.3"/>
    <row r="1785" ht="12.75" customHeight="1" x14ac:dyDescent="0.3"/>
    <row r="1786" ht="12.75" customHeight="1" x14ac:dyDescent="0.3"/>
    <row r="1787" ht="12.75" customHeight="1" x14ac:dyDescent="0.3"/>
    <row r="1788" ht="12.75" customHeight="1" x14ac:dyDescent="0.3"/>
    <row r="1789" ht="12.75" customHeight="1" x14ac:dyDescent="0.3"/>
    <row r="1790" ht="12.75" customHeight="1" x14ac:dyDescent="0.3"/>
    <row r="1791" ht="12.75" customHeight="1" x14ac:dyDescent="0.3"/>
    <row r="1792" ht="12.75" customHeight="1" x14ac:dyDescent="0.3"/>
    <row r="1793" ht="12.75" customHeight="1" x14ac:dyDescent="0.3"/>
    <row r="1794" ht="12.75" customHeight="1" x14ac:dyDescent="0.3"/>
    <row r="1795" ht="12.75" customHeight="1" x14ac:dyDescent="0.3"/>
    <row r="1796" ht="12.75" customHeight="1" x14ac:dyDescent="0.3"/>
    <row r="1797" ht="12.75" customHeight="1" x14ac:dyDescent="0.3"/>
    <row r="1798" ht="12.75" customHeight="1" x14ac:dyDescent="0.3"/>
    <row r="1799" ht="12.75" customHeight="1" x14ac:dyDescent="0.3"/>
    <row r="1800" ht="12.75" customHeight="1" x14ac:dyDescent="0.3"/>
    <row r="1801" ht="12.75" customHeight="1" x14ac:dyDescent="0.3"/>
    <row r="1802" ht="12.75" customHeight="1" x14ac:dyDescent="0.3"/>
    <row r="1803" ht="12.75" customHeight="1" x14ac:dyDescent="0.3"/>
    <row r="1804" ht="12.75" customHeight="1" x14ac:dyDescent="0.3"/>
    <row r="1805" ht="12.75" customHeight="1" x14ac:dyDescent="0.3"/>
    <row r="1806" ht="12.75" customHeight="1" x14ac:dyDescent="0.3"/>
    <row r="1807" ht="12.75" customHeight="1" x14ac:dyDescent="0.3"/>
    <row r="1808" ht="12.75" customHeight="1" x14ac:dyDescent="0.3"/>
    <row r="1809" ht="12.75" customHeight="1" x14ac:dyDescent="0.3"/>
    <row r="1810" ht="12.75" customHeight="1" x14ac:dyDescent="0.3"/>
    <row r="1811" ht="12.75" customHeight="1" x14ac:dyDescent="0.3"/>
    <row r="1812" ht="12.75" customHeight="1" x14ac:dyDescent="0.3"/>
    <row r="1813" ht="12.75" customHeight="1" x14ac:dyDescent="0.3"/>
    <row r="1814" ht="12.75" customHeight="1" x14ac:dyDescent="0.3"/>
    <row r="1815" ht="12.75" customHeight="1" x14ac:dyDescent="0.3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75"/>
  <sheetViews>
    <sheetView zoomScale="85" zoomScaleNormal="85" workbookViewId="0">
      <pane ySplit="2" topLeftCell="A9" activePane="bottomLeft" state="frozen"/>
      <selection pane="bottomLeft" activeCell="C29" sqref="C29"/>
    </sheetView>
  </sheetViews>
  <sheetFormatPr defaultColWidth="8.88671875" defaultRowHeight="12.75" customHeight="1" x14ac:dyDescent="0.3"/>
  <cols>
    <col min="1" max="1" width="73.33203125" style="117" customWidth="1"/>
    <col min="2" max="2" width="4.44140625" style="83" customWidth="1"/>
    <col min="3" max="3" width="72.33203125" style="59" customWidth="1"/>
    <col min="4" max="4" width="22.77734375" style="83" customWidth="1"/>
    <col min="5" max="5" width="16.109375" style="104" customWidth="1"/>
    <col min="6" max="6" width="16.6640625" style="104" bestFit="1" customWidth="1"/>
    <col min="7" max="8" width="16.44140625" style="104" customWidth="1"/>
    <col min="9" max="9" width="17" style="104" bestFit="1" customWidth="1"/>
    <col min="10" max="10" width="84.88671875" style="73" customWidth="1"/>
    <col min="11" max="11" width="8.88671875" style="35"/>
    <col min="12" max="12" width="15.5546875" style="35" customWidth="1"/>
    <col min="13" max="16384" width="8.88671875" style="35"/>
  </cols>
  <sheetData>
    <row r="1" spans="1:10" ht="12.75" customHeight="1" x14ac:dyDescent="0.3">
      <c r="A1" s="166" t="s">
        <v>53</v>
      </c>
      <c r="C1" s="180" t="s">
        <v>75</v>
      </c>
      <c r="D1" s="180" t="s">
        <v>75</v>
      </c>
      <c r="E1" s="180" t="s">
        <v>75</v>
      </c>
    </row>
    <row r="2" spans="1:10" ht="13.8" x14ac:dyDescent="0.3">
      <c r="A2" s="108" t="s">
        <v>25</v>
      </c>
      <c r="B2" s="62" t="s">
        <v>31</v>
      </c>
      <c r="C2" s="60" t="s">
        <v>33</v>
      </c>
      <c r="D2" s="62" t="s">
        <v>34</v>
      </c>
      <c r="E2" s="61" t="s">
        <v>43</v>
      </c>
      <c r="F2" s="61" t="s">
        <v>44</v>
      </c>
      <c r="G2" s="61" t="s">
        <v>45</v>
      </c>
      <c r="H2" s="61" t="s">
        <v>46</v>
      </c>
      <c r="I2" s="61" t="s">
        <v>47</v>
      </c>
      <c r="J2" s="62" t="s">
        <v>7</v>
      </c>
    </row>
    <row r="3" spans="1:10" ht="13.8" x14ac:dyDescent="0.3">
      <c r="A3" s="109"/>
      <c r="B3" s="80"/>
      <c r="C3" s="63"/>
      <c r="D3" s="80"/>
      <c r="E3" s="95"/>
      <c r="F3" s="95"/>
      <c r="G3" s="95"/>
      <c r="H3" s="95"/>
      <c r="I3" s="95"/>
      <c r="J3" s="64"/>
    </row>
    <row r="4" spans="1:10" ht="39" customHeight="1" x14ac:dyDescent="0.3">
      <c r="A4" s="110" t="s">
        <v>35</v>
      </c>
      <c r="B4" s="123"/>
      <c r="C4" s="167" t="s">
        <v>51</v>
      </c>
      <c r="D4" s="81"/>
      <c r="E4" s="96"/>
      <c r="F4" s="96"/>
      <c r="G4" s="96"/>
      <c r="H4" s="96"/>
      <c r="I4" s="96"/>
      <c r="J4" s="66"/>
    </row>
    <row r="5" spans="1:10" ht="13.8" x14ac:dyDescent="0.3">
      <c r="A5" s="128"/>
      <c r="B5" s="168"/>
      <c r="C5" s="169"/>
      <c r="D5" s="129"/>
      <c r="E5" s="119"/>
      <c r="F5" s="119"/>
      <c r="G5" s="119"/>
      <c r="H5" s="119"/>
      <c r="I5" s="119"/>
      <c r="J5" s="118"/>
    </row>
    <row r="6" spans="1:10" ht="13.8" x14ac:dyDescent="0.3">
      <c r="A6" s="496" t="s">
        <v>127</v>
      </c>
      <c r="B6" s="67">
        <v>1</v>
      </c>
      <c r="C6" s="407" t="s">
        <v>212</v>
      </c>
      <c r="D6" s="278">
        <v>300509203</v>
      </c>
      <c r="E6" s="497">
        <v>3000</v>
      </c>
      <c r="F6" s="97"/>
      <c r="G6" s="97"/>
      <c r="H6" s="98"/>
      <c r="I6" s="93"/>
      <c r="J6" s="67"/>
    </row>
    <row r="7" spans="1:10" ht="13.8" x14ac:dyDescent="0.3">
      <c r="B7" s="278">
        <v>1</v>
      </c>
      <c r="C7" s="407" t="s">
        <v>152</v>
      </c>
      <c r="D7" s="278">
        <v>190984532</v>
      </c>
      <c r="E7" s="497">
        <v>1000</v>
      </c>
      <c r="F7" s="97"/>
      <c r="G7" s="97"/>
      <c r="H7" s="98"/>
      <c r="I7" s="93"/>
      <c r="J7" s="67"/>
    </row>
    <row r="8" spans="1:10" ht="13.8" x14ac:dyDescent="0.3">
      <c r="A8" s="496"/>
      <c r="B8" s="278">
        <v>2</v>
      </c>
      <c r="C8" s="407" t="s">
        <v>153</v>
      </c>
      <c r="D8" s="278">
        <v>300033035</v>
      </c>
      <c r="E8" s="497">
        <v>1200</v>
      </c>
      <c r="F8" s="97"/>
      <c r="G8" s="97"/>
      <c r="H8" s="98"/>
      <c r="I8" s="93"/>
      <c r="J8" s="67"/>
    </row>
    <row r="9" spans="1:10" ht="13.8" x14ac:dyDescent="0.3">
      <c r="A9" s="496"/>
      <c r="B9" s="278">
        <v>3</v>
      </c>
      <c r="C9" s="407" t="s">
        <v>158</v>
      </c>
      <c r="D9" s="278">
        <v>306108968</v>
      </c>
      <c r="E9" s="497">
        <v>800</v>
      </c>
      <c r="F9" s="97"/>
      <c r="G9" s="97"/>
      <c r="H9" s="98"/>
      <c r="I9" s="93"/>
      <c r="J9" s="67"/>
    </row>
    <row r="10" spans="1:10" ht="13.8" x14ac:dyDescent="0.3">
      <c r="A10" s="496"/>
      <c r="B10" s="278"/>
      <c r="C10" s="238"/>
      <c r="D10" s="238"/>
      <c r="E10" s="629"/>
      <c r="F10" s="97"/>
      <c r="G10" s="97"/>
      <c r="H10" s="98"/>
      <c r="I10" s="93"/>
      <c r="J10" s="67"/>
    </row>
    <row r="11" spans="1:10" ht="13.8" x14ac:dyDescent="0.3">
      <c r="A11" s="496"/>
      <c r="B11" s="278"/>
      <c r="C11" s="238"/>
      <c r="D11" s="238"/>
      <c r="E11" s="238"/>
      <c r="F11" s="97"/>
      <c r="G11" s="97"/>
      <c r="H11" s="98"/>
      <c r="I11" s="93"/>
      <c r="J11" s="67"/>
    </row>
    <row r="12" spans="1:10" ht="13.8" x14ac:dyDescent="0.3">
      <c r="A12" s="496"/>
      <c r="B12" s="278"/>
      <c r="C12" s="407"/>
      <c r="D12" s="278"/>
      <c r="E12" s="497"/>
      <c r="F12" s="97"/>
      <c r="G12" s="97"/>
      <c r="H12" s="98"/>
      <c r="I12" s="93"/>
      <c r="J12" s="67"/>
    </row>
    <row r="13" spans="1:10" ht="13.8" x14ac:dyDescent="0.3">
      <c r="A13" s="496"/>
      <c r="B13" s="278"/>
      <c r="C13" s="407"/>
      <c r="D13" s="278"/>
      <c r="E13" s="498"/>
      <c r="F13" s="97"/>
      <c r="G13" s="97"/>
      <c r="H13" s="98"/>
      <c r="I13" s="93"/>
      <c r="J13" s="67"/>
    </row>
    <row r="14" spans="1:10" ht="13.8" x14ac:dyDescent="0.3">
      <c r="A14" s="496"/>
      <c r="B14" s="395"/>
      <c r="C14" s="407"/>
      <c r="D14" s="278"/>
      <c r="E14" s="497"/>
      <c r="F14" s="97"/>
      <c r="G14" s="97"/>
      <c r="H14" s="98"/>
      <c r="I14" s="93"/>
      <c r="J14" s="67"/>
    </row>
    <row r="15" spans="1:10" ht="13.8" x14ac:dyDescent="0.3">
      <c r="A15" s="406"/>
      <c r="B15" s="278"/>
      <c r="C15" s="35"/>
      <c r="D15" s="35"/>
      <c r="E15" s="35"/>
      <c r="F15" s="97"/>
      <c r="G15" s="97"/>
      <c r="H15" s="98"/>
      <c r="I15" s="93"/>
      <c r="J15" s="67"/>
    </row>
    <row r="16" spans="1:10" ht="13.8" x14ac:dyDescent="0.3">
      <c r="A16" s="111"/>
      <c r="B16" s="57"/>
      <c r="C16" s="107"/>
      <c r="D16" s="132"/>
      <c r="E16" s="97"/>
      <c r="F16" s="97"/>
      <c r="G16" s="97"/>
      <c r="H16" s="97"/>
      <c r="I16" s="93"/>
      <c r="J16" s="57"/>
    </row>
    <row r="17" spans="1:10" ht="13.8" x14ac:dyDescent="0.3">
      <c r="A17" s="542"/>
      <c r="B17" s="549"/>
      <c r="C17" s="550" t="s">
        <v>32</v>
      </c>
      <c r="D17" s="549"/>
      <c r="E17" s="551">
        <f>E6+E7+E8+E9+E10+E11+E12+E13+E14+E15+E16</f>
        <v>6000</v>
      </c>
      <c r="F17" s="551">
        <f>SUM(F6:F16)</f>
        <v>0</v>
      </c>
      <c r="G17" s="551">
        <f>SUM(G6:G16)</f>
        <v>0</v>
      </c>
      <c r="H17" s="551">
        <f>SUM(H6:H16)</f>
        <v>0</v>
      </c>
      <c r="I17" s="551">
        <f>SUM(I6:I16)</f>
        <v>0</v>
      </c>
      <c r="J17" s="552"/>
    </row>
    <row r="18" spans="1:10" ht="13.8" x14ac:dyDescent="0.3">
      <c r="A18" s="112"/>
      <c r="B18" s="85"/>
      <c r="C18" s="84"/>
      <c r="D18" s="85"/>
      <c r="E18" s="99"/>
      <c r="F18" s="99"/>
      <c r="G18" s="99"/>
      <c r="H18" s="99"/>
      <c r="I18" s="99"/>
      <c r="J18" s="79"/>
    </row>
    <row r="19" spans="1:10" ht="13.8" x14ac:dyDescent="0.3">
      <c r="A19" s="110" t="s">
        <v>36</v>
      </c>
      <c r="B19" s="81"/>
      <c r="C19" s="65"/>
      <c r="D19" s="81"/>
      <c r="E19" s="96"/>
      <c r="F19" s="96"/>
      <c r="G19" s="96"/>
      <c r="H19" s="96"/>
      <c r="I19" s="96"/>
      <c r="J19" s="66"/>
    </row>
    <row r="20" spans="1:10" ht="13.8" x14ac:dyDescent="0.3">
      <c r="A20" s="128"/>
      <c r="B20" s="129"/>
      <c r="C20" s="130"/>
      <c r="D20" s="129"/>
      <c r="E20" s="119"/>
      <c r="F20" s="119"/>
      <c r="G20" s="119"/>
      <c r="H20" s="119"/>
      <c r="I20" s="119"/>
      <c r="J20" s="118"/>
    </row>
    <row r="21" spans="1:10" ht="13.8" x14ac:dyDescent="0.3">
      <c r="A21" s="526" t="s">
        <v>310</v>
      </c>
      <c r="B21" s="448">
        <v>1</v>
      </c>
      <c r="C21" s="492" t="s">
        <v>161</v>
      </c>
      <c r="D21" s="450">
        <v>302485046</v>
      </c>
      <c r="E21" s="499">
        <v>3100</v>
      </c>
      <c r="F21" s="102"/>
      <c r="G21" s="102"/>
      <c r="H21" s="102"/>
      <c r="I21" s="135"/>
      <c r="J21" s="125"/>
    </row>
    <row r="22" spans="1:10" ht="13.8" x14ac:dyDescent="0.3">
      <c r="A22" s="452"/>
      <c r="B22" s="453">
        <v>2</v>
      </c>
      <c r="C22" s="493" t="s">
        <v>162</v>
      </c>
      <c r="D22" s="455">
        <v>302409956</v>
      </c>
      <c r="E22" s="500">
        <v>3600</v>
      </c>
      <c r="F22" s="92"/>
      <c r="G22" s="92"/>
      <c r="H22" s="92"/>
      <c r="I22" s="138"/>
      <c r="J22" s="72"/>
    </row>
    <row r="23" spans="1:10" ht="13.8" x14ac:dyDescent="0.3">
      <c r="A23" s="452"/>
      <c r="B23" s="448">
        <v>3</v>
      </c>
      <c r="C23" s="493" t="s">
        <v>163</v>
      </c>
      <c r="D23" s="455">
        <v>254310830</v>
      </c>
      <c r="E23" s="500">
        <v>1600</v>
      </c>
      <c r="F23" s="92"/>
      <c r="G23" s="92"/>
      <c r="H23" s="92"/>
      <c r="I23" s="138"/>
      <c r="J23" s="72"/>
    </row>
    <row r="24" spans="1:10" ht="13.8" x14ac:dyDescent="0.3">
      <c r="A24" s="452"/>
      <c r="B24" s="453">
        <v>4</v>
      </c>
      <c r="C24" s="493" t="s">
        <v>164</v>
      </c>
      <c r="D24" s="458">
        <v>302905856</v>
      </c>
      <c r="E24" s="500">
        <v>2400</v>
      </c>
      <c r="F24" s="92"/>
      <c r="G24" s="92"/>
      <c r="H24" s="92"/>
      <c r="I24" s="138"/>
      <c r="J24" s="72"/>
    </row>
    <row r="25" spans="1:10" ht="13.8" x14ac:dyDescent="0.3">
      <c r="A25" s="452"/>
      <c r="B25" s="448">
        <v>5</v>
      </c>
      <c r="C25" s="493" t="s">
        <v>165</v>
      </c>
      <c r="D25" s="455">
        <v>303502356</v>
      </c>
      <c r="E25" s="500">
        <v>2100</v>
      </c>
      <c r="F25" s="92"/>
      <c r="G25" s="92"/>
      <c r="H25" s="92"/>
      <c r="I25" s="138"/>
      <c r="J25" s="72"/>
    </row>
    <row r="26" spans="1:10" ht="13.8" x14ac:dyDescent="0.3">
      <c r="A26" s="452"/>
      <c r="B26" s="453">
        <v>6</v>
      </c>
      <c r="C26" s="493" t="s">
        <v>166</v>
      </c>
      <c r="D26" s="455">
        <v>193325850</v>
      </c>
      <c r="E26" s="500">
        <v>1700</v>
      </c>
      <c r="F26" s="92"/>
      <c r="G26" s="92"/>
      <c r="H26" s="92"/>
      <c r="I26" s="138"/>
      <c r="J26" s="72"/>
    </row>
    <row r="27" spans="1:10" ht="13.8" x14ac:dyDescent="0.3">
      <c r="A27" s="452"/>
      <c r="B27" s="448">
        <v>7</v>
      </c>
      <c r="C27" s="493" t="s">
        <v>167</v>
      </c>
      <c r="D27" s="455">
        <v>302614555</v>
      </c>
      <c r="E27" s="500">
        <v>1300</v>
      </c>
      <c r="F27" s="92"/>
      <c r="G27" s="92"/>
      <c r="H27" s="92"/>
      <c r="I27" s="138"/>
      <c r="J27" s="72"/>
    </row>
    <row r="28" spans="1:10" ht="13.8" x14ac:dyDescent="0.3">
      <c r="A28" s="452"/>
      <c r="B28" s="453">
        <v>8</v>
      </c>
      <c r="C28" s="493" t="s">
        <v>168</v>
      </c>
      <c r="D28" s="455">
        <v>305426010</v>
      </c>
      <c r="E28" s="500">
        <v>1200</v>
      </c>
      <c r="F28" s="92"/>
      <c r="G28" s="92"/>
      <c r="H28" s="92"/>
      <c r="I28" s="138"/>
      <c r="J28" s="72"/>
    </row>
    <row r="29" spans="1:10" ht="13.8" x14ac:dyDescent="0.3">
      <c r="A29" s="114"/>
      <c r="B29" s="161"/>
      <c r="C29" s="137"/>
      <c r="D29" s="136"/>
      <c r="E29" s="92"/>
      <c r="F29" s="92"/>
      <c r="G29" s="92"/>
      <c r="H29" s="92"/>
      <c r="I29" s="138"/>
      <c r="J29" s="72"/>
    </row>
    <row r="30" spans="1:10" ht="13.8" x14ac:dyDescent="0.3">
      <c r="A30" s="124"/>
      <c r="B30" s="162"/>
      <c r="C30" s="141"/>
      <c r="D30" s="140"/>
      <c r="E30" s="126"/>
      <c r="F30" s="126"/>
      <c r="G30" s="126"/>
      <c r="H30" s="126"/>
      <c r="I30" s="142"/>
      <c r="J30" s="127"/>
    </row>
    <row r="31" spans="1:10" ht="13.8" x14ac:dyDescent="0.3">
      <c r="A31" s="114"/>
      <c r="B31" s="150"/>
      <c r="C31" s="144"/>
      <c r="D31" s="143"/>
      <c r="E31" s="92"/>
      <c r="F31" s="92"/>
      <c r="G31" s="92"/>
      <c r="H31" s="92"/>
      <c r="I31" s="145"/>
      <c r="J31" s="72"/>
    </row>
    <row r="32" spans="1:10" ht="13.8" x14ac:dyDescent="0.3">
      <c r="A32" s="114"/>
      <c r="B32" s="150"/>
      <c r="C32" s="144"/>
      <c r="D32" s="143"/>
      <c r="E32" s="92"/>
      <c r="F32" s="92"/>
      <c r="G32" s="92"/>
      <c r="H32" s="92"/>
      <c r="I32" s="145"/>
      <c r="J32" s="72"/>
    </row>
    <row r="33" spans="1:10" ht="13.8" x14ac:dyDescent="0.3">
      <c r="A33" s="114"/>
      <c r="B33" s="163"/>
      <c r="C33" s="148"/>
      <c r="D33" s="146"/>
      <c r="E33" s="92"/>
      <c r="F33" s="92"/>
      <c r="G33" s="92"/>
      <c r="H33" s="138"/>
      <c r="I33" s="138"/>
      <c r="J33" s="72"/>
    </row>
    <row r="34" spans="1:10" ht="13.8" x14ac:dyDescent="0.3">
      <c r="A34" s="114"/>
      <c r="B34" s="163"/>
      <c r="C34" s="148"/>
      <c r="D34" s="146"/>
      <c r="E34" s="92"/>
      <c r="F34" s="92"/>
      <c r="G34" s="92"/>
      <c r="H34" s="138"/>
      <c r="I34" s="138"/>
      <c r="J34" s="72"/>
    </row>
    <row r="35" spans="1:10" ht="13.8" x14ac:dyDescent="0.3">
      <c r="A35" s="108"/>
      <c r="B35" s="543"/>
      <c r="C35" s="547" t="s">
        <v>32</v>
      </c>
      <c r="D35" s="543"/>
      <c r="E35" s="545">
        <f>E21+E22+E23+E24+E25+E26+E27+E28+E29+E30+E31+E32+E33+E34</f>
        <v>17000</v>
      </c>
      <c r="F35" s="545">
        <f>SUM(F21:F34)</f>
        <v>0</v>
      </c>
      <c r="G35" s="545">
        <f>SUM(G21:G34)</f>
        <v>0</v>
      </c>
      <c r="H35" s="545">
        <f>SUM(H21:H34)</f>
        <v>0</v>
      </c>
      <c r="I35" s="545">
        <f>SUM(I21:I34)</f>
        <v>0</v>
      </c>
      <c r="J35" s="548"/>
    </row>
    <row r="36" spans="1:10" ht="13.8" x14ac:dyDescent="0.3">
      <c r="A36" s="112"/>
      <c r="B36" s="85"/>
      <c r="C36" s="84"/>
      <c r="D36" s="85"/>
      <c r="E36" s="99"/>
      <c r="F36" s="99"/>
      <c r="G36" s="99"/>
      <c r="H36" s="99"/>
      <c r="I36" s="100"/>
      <c r="J36" s="79"/>
    </row>
    <row r="37" spans="1:10" ht="13.8" x14ac:dyDescent="0.3">
      <c r="A37" s="115" t="s">
        <v>37</v>
      </c>
      <c r="B37" s="88"/>
      <c r="C37" s="120"/>
      <c r="D37" s="88"/>
      <c r="E37" s="103"/>
      <c r="F37" s="103"/>
      <c r="G37" s="103"/>
      <c r="H37" s="103"/>
      <c r="I37" s="121"/>
      <c r="J37" s="87"/>
    </row>
    <row r="38" spans="1:10" ht="13.8" x14ac:dyDescent="0.3">
      <c r="A38" s="128"/>
      <c r="B38" s="129"/>
      <c r="C38" s="172"/>
      <c r="D38" s="129"/>
      <c r="E38" s="119"/>
      <c r="F38" s="119"/>
      <c r="G38" s="119"/>
      <c r="H38" s="119"/>
      <c r="I38" s="173"/>
      <c r="J38" s="118"/>
    </row>
    <row r="39" spans="1:10" ht="13.8" x14ac:dyDescent="0.3">
      <c r="A39" s="496" t="s">
        <v>171</v>
      </c>
      <c r="B39" s="473">
        <v>1</v>
      </c>
      <c r="C39" s="472" t="s">
        <v>172</v>
      </c>
      <c r="D39" s="527">
        <v>300554682</v>
      </c>
      <c r="E39" s="500">
        <v>2520</v>
      </c>
      <c r="F39" s="92"/>
      <c r="G39" s="92"/>
      <c r="H39" s="92"/>
      <c r="I39" s="92"/>
      <c r="J39" s="72"/>
    </row>
    <row r="40" spans="1:10" ht="13.8" x14ac:dyDescent="0.3">
      <c r="A40" s="496"/>
      <c r="B40" s="473">
        <v>2</v>
      </c>
      <c r="C40" s="472" t="s">
        <v>173</v>
      </c>
      <c r="D40" s="527">
        <v>300140119</v>
      </c>
      <c r="E40" s="500">
        <v>1380</v>
      </c>
      <c r="F40" s="92"/>
      <c r="G40" s="92"/>
      <c r="H40" s="92"/>
      <c r="I40" s="92"/>
      <c r="J40" s="72"/>
    </row>
    <row r="41" spans="1:10" ht="13.8" x14ac:dyDescent="0.3">
      <c r="A41" s="496"/>
      <c r="B41" s="473">
        <v>3</v>
      </c>
      <c r="C41" s="472" t="s">
        <v>174</v>
      </c>
      <c r="D41" s="528">
        <v>304777145</v>
      </c>
      <c r="E41" s="500">
        <v>1990</v>
      </c>
      <c r="F41" s="92"/>
      <c r="G41" s="92"/>
      <c r="H41" s="92"/>
      <c r="I41" s="92"/>
      <c r="J41" s="72"/>
    </row>
    <row r="42" spans="1:10" ht="13.8" x14ac:dyDescent="0.3">
      <c r="A42" s="496"/>
      <c r="B42" s="473">
        <v>4</v>
      </c>
      <c r="C42" s="472" t="s">
        <v>264</v>
      </c>
      <c r="D42" s="529" t="s">
        <v>175</v>
      </c>
      <c r="E42" s="500">
        <v>2390</v>
      </c>
      <c r="F42" s="92"/>
      <c r="G42" s="92"/>
      <c r="H42" s="92"/>
      <c r="I42" s="92"/>
      <c r="J42" s="72"/>
    </row>
    <row r="43" spans="1:10" ht="13.8" x14ac:dyDescent="0.3">
      <c r="A43" s="496" t="s">
        <v>177</v>
      </c>
      <c r="B43" s="473">
        <v>5</v>
      </c>
      <c r="C43" s="472" t="s">
        <v>178</v>
      </c>
      <c r="D43" s="527">
        <v>301818035</v>
      </c>
      <c r="E43" s="500">
        <v>3960</v>
      </c>
      <c r="F43" s="92"/>
      <c r="G43" s="92"/>
      <c r="H43" s="92"/>
      <c r="I43" s="92"/>
      <c r="J43" s="72"/>
    </row>
    <row r="44" spans="1:10" ht="13.8" x14ac:dyDescent="0.3">
      <c r="A44" s="496"/>
      <c r="B44" s="473">
        <v>6</v>
      </c>
      <c r="C44" s="472" t="s">
        <v>179</v>
      </c>
      <c r="D44" s="527">
        <v>124631338</v>
      </c>
      <c r="E44" s="500">
        <v>3550</v>
      </c>
      <c r="F44" s="92"/>
      <c r="G44" s="92"/>
      <c r="H44" s="92"/>
      <c r="I44" s="92"/>
      <c r="J44" s="72"/>
    </row>
    <row r="45" spans="1:10" ht="13.8" x14ac:dyDescent="0.3">
      <c r="A45" s="496"/>
      <c r="B45" s="473">
        <v>7</v>
      </c>
      <c r="C45" s="472" t="s">
        <v>180</v>
      </c>
      <c r="D45" s="527">
        <v>300670174</v>
      </c>
      <c r="E45" s="500">
        <v>2300</v>
      </c>
      <c r="F45" s="92"/>
      <c r="G45" s="92"/>
      <c r="H45" s="92"/>
      <c r="I45" s="92"/>
      <c r="J45" s="72"/>
    </row>
    <row r="46" spans="1:10" ht="13.8" x14ac:dyDescent="0.3">
      <c r="A46" s="496"/>
      <c r="B46" s="473">
        <v>8</v>
      </c>
      <c r="C46" s="472" t="s">
        <v>181</v>
      </c>
      <c r="D46" s="527">
        <v>300143026</v>
      </c>
      <c r="E46" s="500">
        <v>3360</v>
      </c>
      <c r="F46" s="92"/>
      <c r="G46" s="92"/>
      <c r="H46" s="92"/>
      <c r="I46" s="92"/>
      <c r="J46" s="72"/>
    </row>
    <row r="47" spans="1:10" ht="13.8" x14ac:dyDescent="0.3">
      <c r="A47" s="496"/>
      <c r="B47" s="473">
        <v>9</v>
      </c>
      <c r="C47" s="472" t="s">
        <v>183</v>
      </c>
      <c r="D47" s="527">
        <v>305241168</v>
      </c>
      <c r="E47" s="500">
        <v>1500</v>
      </c>
      <c r="F47" s="92"/>
      <c r="G47" s="92"/>
      <c r="H47" s="92"/>
      <c r="I47" s="92"/>
      <c r="J47" s="72"/>
    </row>
    <row r="48" spans="1:10" ht="13.8" x14ac:dyDescent="0.3">
      <c r="A48" s="496" t="s">
        <v>184</v>
      </c>
      <c r="B48" s="473">
        <v>10</v>
      </c>
      <c r="C48" s="472" t="s">
        <v>185</v>
      </c>
      <c r="D48" s="527">
        <v>300108146</v>
      </c>
      <c r="E48" s="500">
        <v>4700</v>
      </c>
      <c r="F48" s="92"/>
      <c r="G48" s="92"/>
      <c r="H48" s="92"/>
      <c r="I48" s="92"/>
      <c r="J48" s="72"/>
    </row>
    <row r="49" spans="1:10" ht="13.8" x14ac:dyDescent="0.3">
      <c r="A49" s="496"/>
      <c r="B49" s="473">
        <v>11</v>
      </c>
      <c r="C49" s="472" t="s">
        <v>186</v>
      </c>
      <c r="D49" s="527">
        <v>154280763</v>
      </c>
      <c r="E49" s="500">
        <v>4700</v>
      </c>
      <c r="F49" s="92"/>
      <c r="G49" s="92"/>
      <c r="H49" s="92"/>
      <c r="I49" s="92"/>
      <c r="J49" s="72"/>
    </row>
    <row r="50" spans="1:10" ht="13.8" x14ac:dyDescent="0.3">
      <c r="A50" s="496"/>
      <c r="B50" s="473">
        <v>12</v>
      </c>
      <c r="C50" s="472" t="s">
        <v>187</v>
      </c>
      <c r="D50" s="527">
        <v>304777145</v>
      </c>
      <c r="E50" s="500">
        <v>4000</v>
      </c>
      <c r="F50" s="92"/>
      <c r="G50" s="92"/>
      <c r="H50" s="92"/>
      <c r="I50" s="92"/>
      <c r="J50" s="72"/>
    </row>
    <row r="51" spans="1:10" ht="13.8" x14ac:dyDescent="0.3">
      <c r="A51" s="496"/>
      <c r="B51" s="473">
        <v>13</v>
      </c>
      <c r="C51" s="472" t="s">
        <v>181</v>
      </c>
      <c r="D51" s="527">
        <v>300143026</v>
      </c>
      <c r="E51" s="500">
        <v>3900</v>
      </c>
      <c r="F51" s="92"/>
      <c r="G51" s="92"/>
      <c r="H51" s="92"/>
      <c r="I51" s="92"/>
      <c r="J51" s="72"/>
    </row>
    <row r="52" spans="1:10" ht="13.8" x14ac:dyDescent="0.3">
      <c r="A52" s="496"/>
      <c r="B52" s="473">
        <v>14</v>
      </c>
      <c r="C52" s="472" t="s">
        <v>172</v>
      </c>
      <c r="D52" s="527">
        <v>300554682</v>
      </c>
      <c r="E52" s="500">
        <v>2800</v>
      </c>
      <c r="F52" s="92"/>
      <c r="G52" s="92"/>
      <c r="H52" s="92"/>
      <c r="I52" s="92"/>
      <c r="J52" s="72"/>
    </row>
    <row r="53" spans="1:10" ht="13.8" x14ac:dyDescent="0.3">
      <c r="A53" s="496" t="s">
        <v>188</v>
      </c>
      <c r="B53" s="473">
        <v>15</v>
      </c>
      <c r="C53" s="472" t="s">
        <v>189</v>
      </c>
      <c r="D53" s="527">
        <v>302637493</v>
      </c>
      <c r="E53" s="500">
        <v>3250</v>
      </c>
      <c r="F53" s="92"/>
      <c r="G53" s="92"/>
      <c r="H53" s="92"/>
      <c r="I53" s="92"/>
      <c r="J53" s="72"/>
    </row>
    <row r="54" spans="1:10" ht="13.8" x14ac:dyDescent="0.3">
      <c r="A54" s="496"/>
      <c r="B54" s="473">
        <v>16</v>
      </c>
      <c r="C54" s="472" t="s">
        <v>190</v>
      </c>
      <c r="D54" s="527">
        <v>154280763</v>
      </c>
      <c r="E54" s="500">
        <v>300</v>
      </c>
      <c r="F54" s="92"/>
      <c r="G54" s="92"/>
      <c r="H54" s="92"/>
      <c r="I54" s="92"/>
      <c r="J54" s="72"/>
    </row>
    <row r="55" spans="1:10" ht="13.8" x14ac:dyDescent="0.3">
      <c r="A55" s="496"/>
      <c r="B55" s="473">
        <v>17</v>
      </c>
      <c r="C55" s="472" t="s">
        <v>191</v>
      </c>
      <c r="D55" s="527">
        <v>305089486</v>
      </c>
      <c r="E55" s="500">
        <v>1740</v>
      </c>
      <c r="F55" s="92"/>
      <c r="G55" s="92"/>
      <c r="H55" s="92"/>
      <c r="I55" s="92"/>
      <c r="J55" s="72"/>
    </row>
    <row r="56" spans="1:10" ht="13.8" x14ac:dyDescent="0.3">
      <c r="A56" s="496"/>
      <c r="B56" s="473">
        <v>18</v>
      </c>
      <c r="C56" s="472" t="s">
        <v>192</v>
      </c>
      <c r="D56" s="527">
        <v>303189388</v>
      </c>
      <c r="E56" s="500">
        <v>3520</v>
      </c>
      <c r="F56" s="92"/>
      <c r="G56" s="92"/>
      <c r="H56" s="92"/>
      <c r="I56" s="92"/>
      <c r="J56" s="72"/>
    </row>
    <row r="57" spans="1:10" ht="13.8" x14ac:dyDescent="0.3">
      <c r="A57" s="114"/>
      <c r="B57" s="58"/>
      <c r="C57" s="71"/>
      <c r="D57" s="58"/>
      <c r="E57" s="92"/>
      <c r="F57" s="92"/>
      <c r="G57" s="92"/>
      <c r="H57" s="92"/>
      <c r="I57" s="92"/>
      <c r="J57" s="72"/>
    </row>
    <row r="58" spans="1:10" ht="13.8" x14ac:dyDescent="0.3">
      <c r="A58" s="114"/>
      <c r="B58" s="58"/>
      <c r="C58" s="71"/>
      <c r="D58" s="58"/>
      <c r="E58" s="92"/>
      <c r="F58" s="92"/>
      <c r="G58" s="92"/>
      <c r="H58" s="92"/>
      <c r="I58" s="92"/>
      <c r="J58" s="72"/>
    </row>
    <row r="59" spans="1:10" ht="13.8" x14ac:dyDescent="0.3">
      <c r="A59" s="114"/>
      <c r="B59" s="58"/>
      <c r="C59" s="71"/>
      <c r="D59" s="58"/>
      <c r="E59" s="92"/>
      <c r="F59" s="92"/>
      <c r="G59" s="92"/>
      <c r="H59" s="92"/>
      <c r="I59" s="92"/>
      <c r="J59" s="72"/>
    </row>
    <row r="60" spans="1:10" ht="13.8" x14ac:dyDescent="0.3">
      <c r="A60" s="114"/>
      <c r="B60" s="58"/>
      <c r="C60" s="71"/>
      <c r="D60" s="58"/>
      <c r="E60" s="92"/>
      <c r="F60" s="92"/>
      <c r="G60" s="92"/>
      <c r="H60" s="92"/>
      <c r="I60" s="92"/>
      <c r="J60" s="72"/>
    </row>
    <row r="61" spans="1:10" ht="13.8" x14ac:dyDescent="0.3">
      <c r="A61" s="114"/>
      <c r="B61" s="58"/>
      <c r="C61" s="71"/>
      <c r="D61" s="58"/>
      <c r="E61" s="92"/>
      <c r="F61" s="92"/>
      <c r="G61" s="92"/>
      <c r="H61" s="92"/>
      <c r="I61" s="92"/>
      <c r="J61" s="72"/>
    </row>
    <row r="62" spans="1:10" ht="13.8" x14ac:dyDescent="0.3">
      <c r="A62" s="114"/>
      <c r="B62" s="58"/>
      <c r="C62" s="71"/>
      <c r="D62" s="58"/>
      <c r="E62" s="92"/>
      <c r="F62" s="92"/>
      <c r="G62" s="92"/>
      <c r="H62" s="92"/>
      <c r="I62" s="92"/>
      <c r="J62" s="72"/>
    </row>
    <row r="63" spans="1:10" ht="13.8" x14ac:dyDescent="0.3">
      <c r="A63" s="531"/>
      <c r="B63" s="532"/>
      <c r="C63" s="533" t="s">
        <v>38</v>
      </c>
      <c r="D63" s="532"/>
      <c r="E63" s="534">
        <f>E39+E40+E41+E42+E43+E44+E45+E46+E47+E48+E49+E50+E51+E52+E53+E54+E55+E56+E57+E58+E59+E60+E61+E62</f>
        <v>51860</v>
      </c>
      <c r="F63" s="534">
        <f>SUM(F39:F62)</f>
        <v>0</v>
      </c>
      <c r="G63" s="534">
        <f>SUM(G39:G62)</f>
        <v>0</v>
      </c>
      <c r="H63" s="534">
        <f>SUM(H39:H62)</f>
        <v>0</v>
      </c>
      <c r="I63" s="534">
        <f>SUM(I39:I62)</f>
        <v>0</v>
      </c>
      <c r="J63" s="535"/>
    </row>
    <row r="64" spans="1:10" ht="13.8" x14ac:dyDescent="0.3">
      <c r="A64" s="112"/>
      <c r="B64" s="85"/>
      <c r="C64" s="86"/>
      <c r="D64" s="85"/>
      <c r="E64" s="99"/>
      <c r="F64" s="101"/>
      <c r="G64" s="99"/>
      <c r="H64" s="99"/>
      <c r="I64" s="100"/>
      <c r="J64" s="79"/>
    </row>
    <row r="65" spans="1:10" ht="13.8" x14ac:dyDescent="0.3">
      <c r="A65" s="115" t="s">
        <v>39</v>
      </c>
      <c r="B65" s="88"/>
      <c r="C65" s="159"/>
      <c r="D65" s="88"/>
      <c r="E65" s="103"/>
      <c r="F65" s="103"/>
      <c r="G65" s="103"/>
      <c r="H65" s="103"/>
      <c r="I65" s="103"/>
      <c r="J65" s="87"/>
    </row>
    <row r="66" spans="1:10" ht="13.8" x14ac:dyDescent="0.3">
      <c r="A66" s="430"/>
      <c r="B66" s="433"/>
      <c r="C66" s="446"/>
      <c r="D66" s="433"/>
      <c r="E66" s="434"/>
      <c r="F66" s="119"/>
      <c r="G66" s="119"/>
      <c r="H66" s="119"/>
      <c r="I66" s="119"/>
      <c r="J66" s="118"/>
    </row>
    <row r="67" spans="1:10" ht="13.8" x14ac:dyDescent="0.3">
      <c r="A67" s="503" t="s">
        <v>193</v>
      </c>
      <c r="B67" s="395">
        <v>1</v>
      </c>
      <c r="C67" s="472" t="s">
        <v>154</v>
      </c>
      <c r="D67" s="504">
        <v>190049119</v>
      </c>
      <c r="E67" s="505">
        <v>2600</v>
      </c>
      <c r="F67" s="94"/>
      <c r="G67" s="92"/>
      <c r="H67" s="94"/>
      <c r="I67" s="92"/>
      <c r="J67" s="164" t="s">
        <v>71</v>
      </c>
    </row>
    <row r="68" spans="1:10" ht="13.8" x14ac:dyDescent="0.3">
      <c r="A68" s="506"/>
      <c r="B68" s="395">
        <v>2</v>
      </c>
      <c r="C68" s="472" t="s">
        <v>194</v>
      </c>
      <c r="D68" s="504">
        <v>190023925</v>
      </c>
      <c r="E68" s="505">
        <v>2100</v>
      </c>
      <c r="F68" s="94"/>
      <c r="G68" s="94"/>
      <c r="H68" s="94"/>
      <c r="I68" s="92"/>
      <c r="J68" s="207"/>
    </row>
    <row r="69" spans="1:10" ht="13.8" x14ac:dyDescent="0.3">
      <c r="A69" s="506"/>
      <c r="B69" s="395">
        <v>3</v>
      </c>
      <c r="C69" s="472" t="s">
        <v>195</v>
      </c>
      <c r="D69" s="504">
        <v>304156341</v>
      </c>
      <c r="E69" s="505">
        <v>1197</v>
      </c>
      <c r="F69" s="94"/>
      <c r="G69" s="94"/>
      <c r="H69" s="94"/>
      <c r="I69" s="92"/>
      <c r="J69" s="207"/>
    </row>
    <row r="70" spans="1:10" ht="13.8" x14ac:dyDescent="0.3">
      <c r="A70" s="506"/>
      <c r="B70" s="395">
        <v>4</v>
      </c>
      <c r="C70" s="472" t="s">
        <v>196</v>
      </c>
      <c r="D70" s="504">
        <v>302727898</v>
      </c>
      <c r="E70" s="505">
        <v>2400</v>
      </c>
      <c r="F70" s="94"/>
      <c r="G70" s="94"/>
      <c r="H70" s="94"/>
      <c r="I70" s="92"/>
      <c r="J70" s="207"/>
    </row>
    <row r="71" spans="1:10" ht="13.8" x14ac:dyDescent="0.3">
      <c r="A71" s="506"/>
      <c r="B71" s="395">
        <v>5</v>
      </c>
      <c r="C71" s="472" t="s">
        <v>197</v>
      </c>
      <c r="D71" s="504">
        <v>190024265</v>
      </c>
      <c r="E71" s="505">
        <v>2650</v>
      </c>
      <c r="F71" s="94"/>
      <c r="G71" s="94"/>
      <c r="H71" s="94"/>
      <c r="I71" s="92"/>
      <c r="J71" s="207"/>
    </row>
    <row r="72" spans="1:10" ht="13.8" x14ac:dyDescent="0.3">
      <c r="A72" s="506"/>
      <c r="B72" s="395">
        <v>6</v>
      </c>
      <c r="C72" s="472" t="s">
        <v>198</v>
      </c>
      <c r="D72" s="504">
        <v>154322760</v>
      </c>
      <c r="E72" s="505">
        <v>610</v>
      </c>
      <c r="F72" s="94"/>
      <c r="G72" s="94"/>
      <c r="H72" s="94"/>
      <c r="I72" s="92"/>
      <c r="J72" s="207"/>
    </row>
    <row r="73" spans="1:10" ht="13.8" x14ac:dyDescent="0.3">
      <c r="A73" s="506"/>
      <c r="B73" s="395">
        <v>7</v>
      </c>
      <c r="C73" s="472" t="s">
        <v>199</v>
      </c>
      <c r="D73" s="504">
        <v>154275969</v>
      </c>
      <c r="E73" s="505">
        <v>2850</v>
      </c>
      <c r="F73" s="94"/>
      <c r="G73" s="94"/>
      <c r="H73" s="94"/>
      <c r="I73" s="92"/>
      <c r="J73" s="207"/>
    </row>
    <row r="74" spans="1:10" ht="13.8" x14ac:dyDescent="0.3">
      <c r="A74" s="506"/>
      <c r="B74" s="395">
        <v>8</v>
      </c>
      <c r="C74" s="472" t="s">
        <v>200</v>
      </c>
      <c r="D74" s="504">
        <v>154323339</v>
      </c>
      <c r="E74" s="505">
        <v>2390</v>
      </c>
      <c r="F74" s="94"/>
      <c r="G74" s="94"/>
      <c r="H74" s="94"/>
      <c r="I74" s="92"/>
      <c r="J74" s="207"/>
    </row>
    <row r="75" spans="1:10" ht="13.8" x14ac:dyDescent="0.3">
      <c r="A75" s="506"/>
      <c r="B75" s="395">
        <v>9</v>
      </c>
      <c r="C75" s="472" t="s">
        <v>153</v>
      </c>
      <c r="D75" s="504">
        <v>300033035</v>
      </c>
      <c r="E75" s="505">
        <v>1150</v>
      </c>
      <c r="F75" s="94"/>
      <c r="G75" s="94"/>
      <c r="H75" s="94"/>
      <c r="I75" s="92"/>
      <c r="J75" s="207"/>
    </row>
    <row r="76" spans="1:10" ht="13.8" x14ac:dyDescent="0.3">
      <c r="A76" s="506"/>
      <c r="B76" s="395">
        <v>10</v>
      </c>
      <c r="C76" s="472" t="s">
        <v>201</v>
      </c>
      <c r="D76" s="504">
        <v>290024070</v>
      </c>
      <c r="E76" s="505">
        <v>1650</v>
      </c>
      <c r="F76" s="94"/>
      <c r="G76" s="94"/>
      <c r="H76" s="94"/>
      <c r="I76" s="92"/>
      <c r="J76" s="207"/>
    </row>
    <row r="77" spans="1:10" ht="13.8" x14ac:dyDescent="0.3">
      <c r="A77" s="506"/>
      <c r="B77" s="395">
        <v>11</v>
      </c>
      <c r="C77" s="472" t="s">
        <v>202</v>
      </c>
      <c r="D77" s="504">
        <v>302455284</v>
      </c>
      <c r="E77" s="505">
        <v>1000</v>
      </c>
      <c r="F77" s="94"/>
      <c r="G77" s="94"/>
      <c r="H77" s="94"/>
      <c r="I77" s="92"/>
      <c r="J77" s="207"/>
    </row>
    <row r="78" spans="1:10" ht="13.8" x14ac:dyDescent="0.3">
      <c r="A78" s="506"/>
      <c r="B78" s="395">
        <v>12</v>
      </c>
      <c r="C78" s="472" t="s">
        <v>203</v>
      </c>
      <c r="D78" s="504">
        <v>154281527</v>
      </c>
      <c r="E78" s="505">
        <v>1740</v>
      </c>
      <c r="F78" s="94"/>
      <c r="G78" s="94"/>
      <c r="H78" s="94"/>
      <c r="I78" s="92"/>
      <c r="J78" s="207"/>
    </row>
    <row r="79" spans="1:10" ht="13.8" x14ac:dyDescent="0.3">
      <c r="A79" s="506"/>
      <c r="B79" s="395">
        <v>13</v>
      </c>
      <c r="C79" s="472" t="s">
        <v>155</v>
      </c>
      <c r="D79" s="504">
        <v>300040745</v>
      </c>
      <c r="E79" s="505">
        <v>730</v>
      </c>
      <c r="F79" s="94"/>
      <c r="G79" s="94"/>
      <c r="H79" s="94"/>
      <c r="I79" s="92"/>
      <c r="J79" s="207"/>
    </row>
    <row r="80" spans="1:10" ht="13.8" x14ac:dyDescent="0.3">
      <c r="A80" s="479"/>
      <c r="B80" s="365"/>
      <c r="C80" s="480"/>
      <c r="D80" s="365"/>
      <c r="E80" s="515"/>
      <c r="F80" s="94"/>
      <c r="G80" s="94"/>
      <c r="H80" s="94"/>
      <c r="I80" s="92"/>
      <c r="J80" s="207"/>
    </row>
    <row r="81" spans="1:10" ht="13.8" x14ac:dyDescent="0.3">
      <c r="A81" s="513" t="s">
        <v>223</v>
      </c>
      <c r="B81" s="395">
        <v>14</v>
      </c>
      <c r="C81" s="472" t="s">
        <v>224</v>
      </c>
      <c r="D81" s="395">
        <v>154315762</v>
      </c>
      <c r="E81" s="505">
        <v>16000</v>
      </c>
      <c r="F81" s="494"/>
      <c r="G81" s="94"/>
      <c r="H81" s="94"/>
      <c r="I81" s="92"/>
      <c r="J81" s="207"/>
    </row>
    <row r="82" spans="1:10" ht="13.8" x14ac:dyDescent="0.3">
      <c r="A82" s="503"/>
      <c r="B82" s="395">
        <v>15</v>
      </c>
      <c r="C82" s="472" t="s">
        <v>225</v>
      </c>
      <c r="D82" s="395">
        <v>300033035</v>
      </c>
      <c r="E82" s="505">
        <v>3000</v>
      </c>
      <c r="F82" s="494"/>
      <c r="G82" s="94"/>
      <c r="H82" s="94"/>
      <c r="I82" s="92"/>
      <c r="J82" s="207"/>
    </row>
    <row r="83" spans="1:10" ht="13.8" x14ac:dyDescent="0.3">
      <c r="A83" s="503"/>
      <c r="B83" s="395">
        <v>16</v>
      </c>
      <c r="C83" s="472" t="s">
        <v>198</v>
      </c>
      <c r="D83" s="395">
        <v>154322760</v>
      </c>
      <c r="E83" s="505">
        <v>2400</v>
      </c>
      <c r="F83" s="494"/>
      <c r="G83" s="94"/>
      <c r="H83" s="94"/>
      <c r="I83" s="92"/>
      <c r="J83" s="207"/>
    </row>
    <row r="84" spans="1:10" ht="13.8" x14ac:dyDescent="0.3">
      <c r="A84" s="503"/>
      <c r="B84" s="395">
        <v>17</v>
      </c>
      <c r="C84" s="472" t="s">
        <v>226</v>
      </c>
      <c r="D84" s="395">
        <v>302648486</v>
      </c>
      <c r="E84" s="505">
        <v>4000</v>
      </c>
      <c r="F84" s="494"/>
      <c r="G84" s="94"/>
      <c r="H84" s="94"/>
      <c r="I84" s="92"/>
      <c r="J84" s="207"/>
    </row>
    <row r="85" spans="1:10" ht="13.8" x14ac:dyDescent="0.3">
      <c r="A85" s="503"/>
      <c r="B85" s="395">
        <v>18</v>
      </c>
      <c r="C85" s="472" t="s">
        <v>227</v>
      </c>
      <c r="D85" s="395">
        <v>304972120</v>
      </c>
      <c r="E85" s="505">
        <v>3000</v>
      </c>
      <c r="F85" s="494"/>
      <c r="G85" s="94"/>
      <c r="H85" s="94"/>
      <c r="I85" s="92"/>
      <c r="J85" s="207"/>
    </row>
    <row r="86" spans="1:10" ht="13.8" x14ac:dyDescent="0.3">
      <c r="A86" s="503"/>
      <c r="B86" s="395">
        <v>19</v>
      </c>
      <c r="C86" s="472" t="s">
        <v>228</v>
      </c>
      <c r="D86" s="395">
        <v>300027705</v>
      </c>
      <c r="E86" s="505">
        <v>4000</v>
      </c>
      <c r="F86" s="495"/>
      <c r="G86" s="94"/>
      <c r="H86" s="94"/>
      <c r="I86" s="92"/>
      <c r="J86" s="207"/>
    </row>
    <row r="87" spans="1:10" ht="13.8" x14ac:dyDescent="0.3">
      <c r="A87" s="503"/>
      <c r="B87" s="395">
        <v>20</v>
      </c>
      <c r="C87" s="472" t="s">
        <v>229</v>
      </c>
      <c r="D87" s="395">
        <v>154275969</v>
      </c>
      <c r="E87" s="505">
        <v>5000</v>
      </c>
      <c r="F87" s="494"/>
      <c r="G87" s="94"/>
      <c r="H87" s="94"/>
      <c r="I87" s="92"/>
      <c r="J87" s="207"/>
    </row>
    <row r="88" spans="1:10" ht="13.8" x14ac:dyDescent="0.3">
      <c r="A88" s="503"/>
      <c r="B88" s="395">
        <v>21</v>
      </c>
      <c r="C88" s="472" t="s">
        <v>230</v>
      </c>
      <c r="D88" s="395">
        <v>303459378</v>
      </c>
      <c r="E88" s="505">
        <v>3000</v>
      </c>
      <c r="F88" s="494"/>
      <c r="G88" s="94"/>
      <c r="H88" s="94"/>
      <c r="I88" s="92"/>
      <c r="J88" s="207"/>
    </row>
    <row r="89" spans="1:10" ht="13.8" x14ac:dyDescent="0.3">
      <c r="A89" s="514"/>
      <c r="B89" s="395"/>
      <c r="C89" s="472"/>
      <c r="D89" s="395"/>
      <c r="E89" s="506"/>
      <c r="F89" s="495"/>
      <c r="G89" s="94"/>
      <c r="H89" s="94"/>
      <c r="I89" s="92"/>
      <c r="J89" s="207"/>
    </row>
    <row r="90" spans="1:10" ht="13.8" x14ac:dyDescent="0.3">
      <c r="A90" s="503" t="s">
        <v>231</v>
      </c>
      <c r="B90" s="395">
        <v>22</v>
      </c>
      <c r="C90" s="472" t="s">
        <v>232</v>
      </c>
      <c r="D90" s="395">
        <v>254273570</v>
      </c>
      <c r="E90" s="505">
        <v>2600</v>
      </c>
      <c r="F90" s="494"/>
      <c r="G90" s="94"/>
      <c r="H90" s="94"/>
      <c r="I90" s="92"/>
      <c r="J90" s="207"/>
    </row>
    <row r="91" spans="1:10" ht="13.8" x14ac:dyDescent="0.3">
      <c r="A91" s="506"/>
      <c r="B91" s="395">
        <v>23</v>
      </c>
      <c r="C91" s="472" t="s">
        <v>233</v>
      </c>
      <c r="D91" s="395">
        <v>154315762</v>
      </c>
      <c r="E91" s="505">
        <v>4000</v>
      </c>
      <c r="F91" s="494"/>
      <c r="G91" s="94"/>
      <c r="H91" s="94"/>
      <c r="I91" s="92"/>
      <c r="J91" s="207"/>
    </row>
    <row r="92" spans="1:10" ht="13.8" x14ac:dyDescent="0.3">
      <c r="A92" s="113"/>
      <c r="B92" s="131"/>
      <c r="C92" s="70"/>
      <c r="D92" s="131"/>
      <c r="E92" s="94"/>
      <c r="F92" s="94"/>
      <c r="G92" s="94"/>
      <c r="H92" s="94"/>
      <c r="I92" s="92"/>
      <c r="J92" s="207"/>
    </row>
    <row r="93" spans="1:10" ht="13.8" x14ac:dyDescent="0.3">
      <c r="A93" s="113"/>
      <c r="B93" s="131"/>
      <c r="C93" s="70"/>
      <c r="D93" s="131"/>
      <c r="E93" s="94"/>
      <c r="F93" s="94"/>
      <c r="G93" s="94"/>
      <c r="H93" s="94"/>
      <c r="I93" s="92"/>
      <c r="J93" s="207"/>
    </row>
    <row r="94" spans="1:10" ht="13.8" x14ac:dyDescent="0.3">
      <c r="A94" s="113"/>
      <c r="B94" s="131"/>
      <c r="C94" s="70"/>
      <c r="D94" s="131"/>
      <c r="E94" s="94"/>
      <c r="F94" s="94"/>
      <c r="G94" s="94"/>
      <c r="H94" s="94"/>
      <c r="I94" s="92"/>
      <c r="J94" s="207"/>
    </row>
    <row r="95" spans="1:10" ht="13.8" x14ac:dyDescent="0.3">
      <c r="A95" s="113"/>
      <c r="B95" s="131"/>
      <c r="C95" s="70"/>
      <c r="D95" s="131"/>
      <c r="E95" s="94"/>
      <c r="F95" s="94"/>
      <c r="G95" s="94"/>
      <c r="H95" s="94"/>
      <c r="I95" s="92"/>
      <c r="J95" s="207"/>
    </row>
    <row r="96" spans="1:10" ht="13.8" x14ac:dyDescent="0.3">
      <c r="A96" s="113"/>
      <c r="B96" s="131"/>
      <c r="C96" s="70"/>
      <c r="D96" s="131"/>
      <c r="E96" s="94"/>
      <c r="F96" s="94"/>
      <c r="G96" s="94"/>
      <c r="H96" s="94"/>
      <c r="I96" s="92"/>
      <c r="J96" s="207"/>
    </row>
    <row r="97" spans="1:10" ht="13.8" x14ac:dyDescent="0.3">
      <c r="A97" s="531"/>
      <c r="B97" s="532"/>
      <c r="C97" s="533" t="s">
        <v>38</v>
      </c>
      <c r="D97" s="532"/>
      <c r="E97" s="534">
        <f>E67+E68+E69+E70+E71+E72+E73+E74+E75+E76+E77+E78+E79+E80+E81+E82+E83+E84+E85+E86+E87+E88+E89+E90+E91+E92+E93+E94+E95+E96</f>
        <v>70067</v>
      </c>
      <c r="F97" s="534">
        <f>F67+F68+F69+F70+F71+F72+F73+F74+F75+F76+F77+F78+F79+F80+F81+F82+F83+F84+F85+F86+F87+F88+F89+F90+F91+F92+F93+F94+F95+F96</f>
        <v>0</v>
      </c>
      <c r="G97" s="534">
        <f t="shared" ref="G97:I97" si="0">G67+G68+G69+G70+G71+G72+G73+G74+G75+G76+G77+G78+G79+G80+G81+G82+G83+G84+G85+G86+G87+G88+G89+G90+G91+G92+G93+G94+G95+G96</f>
        <v>0</v>
      </c>
      <c r="H97" s="534">
        <f t="shared" si="0"/>
        <v>0</v>
      </c>
      <c r="I97" s="534">
        <f t="shared" si="0"/>
        <v>0</v>
      </c>
      <c r="J97" s="535"/>
    </row>
    <row r="98" spans="1:10" ht="13.8" x14ac:dyDescent="0.3">
      <c r="A98" s="112"/>
      <c r="B98" s="85"/>
      <c r="C98" s="86"/>
      <c r="D98" s="85"/>
      <c r="E98" s="99"/>
      <c r="F98" s="101"/>
      <c r="G98" s="99"/>
      <c r="H98" s="99"/>
      <c r="I98" s="100"/>
      <c r="J98" s="79"/>
    </row>
    <row r="99" spans="1:10" ht="13.8" x14ac:dyDescent="0.3">
      <c r="A99" s="115" t="s">
        <v>115</v>
      </c>
      <c r="B99" s="88"/>
      <c r="C99" s="159"/>
      <c r="D99" s="88"/>
      <c r="E99" s="103"/>
      <c r="F99" s="103"/>
      <c r="G99" s="103"/>
      <c r="H99" s="103"/>
      <c r="I99" s="103"/>
      <c r="J99" s="87"/>
    </row>
    <row r="100" spans="1:10" ht="13.8" x14ac:dyDescent="0.3">
      <c r="A100" s="430"/>
      <c r="B100" s="433"/>
      <c r="C100" s="446"/>
      <c r="D100" s="433"/>
      <c r="E100" s="434"/>
      <c r="F100" s="119"/>
      <c r="G100" s="119"/>
      <c r="H100" s="119"/>
      <c r="I100" s="119"/>
      <c r="J100" s="118"/>
    </row>
    <row r="101" spans="1:10" ht="13.8" x14ac:dyDescent="0.3">
      <c r="A101" s="516" t="s">
        <v>204</v>
      </c>
      <c r="B101" s="131">
        <v>1</v>
      </c>
      <c r="C101" s="480" t="s">
        <v>248</v>
      </c>
      <c r="D101" s="276">
        <v>154332911</v>
      </c>
      <c r="E101" s="578">
        <v>128</v>
      </c>
      <c r="F101" s="94"/>
      <c r="G101" s="94"/>
      <c r="H101" s="94"/>
      <c r="I101" s="92"/>
      <c r="J101" s="171"/>
    </row>
    <row r="102" spans="1:10" ht="13.8" x14ac:dyDescent="0.3">
      <c r="A102" s="113"/>
      <c r="B102" s="131">
        <v>2</v>
      </c>
      <c r="C102" s="480" t="s">
        <v>249</v>
      </c>
      <c r="D102" s="276">
        <v>154323339</v>
      </c>
      <c r="E102" s="578">
        <v>1332</v>
      </c>
      <c r="F102" s="94"/>
      <c r="G102" s="94"/>
      <c r="H102" s="94"/>
      <c r="I102" s="92"/>
      <c r="J102" s="171"/>
    </row>
    <row r="103" spans="1:10" ht="13.8" x14ac:dyDescent="0.3">
      <c r="A103" s="113"/>
      <c r="B103" s="131">
        <v>3</v>
      </c>
      <c r="C103" s="480" t="s">
        <v>250</v>
      </c>
      <c r="D103" s="276">
        <v>154332498</v>
      </c>
      <c r="E103" s="578">
        <v>1275</v>
      </c>
      <c r="F103" s="94"/>
      <c r="G103" s="94"/>
      <c r="H103" s="94"/>
      <c r="I103" s="92"/>
      <c r="J103" s="171"/>
    </row>
    <row r="104" spans="1:10" ht="13.8" x14ac:dyDescent="0.3">
      <c r="A104" s="113"/>
      <c r="B104" s="365">
        <v>4</v>
      </c>
      <c r="C104" s="480" t="s">
        <v>199</v>
      </c>
      <c r="D104" s="395">
        <v>154275969</v>
      </c>
      <c r="E104" s="578">
        <v>1502</v>
      </c>
      <c r="F104" s="94"/>
      <c r="G104" s="94"/>
      <c r="H104" s="94"/>
      <c r="I104" s="92"/>
      <c r="J104" s="171"/>
    </row>
    <row r="105" spans="1:10" ht="13.8" x14ac:dyDescent="0.3">
      <c r="A105" s="113"/>
      <c r="B105" s="365">
        <v>5</v>
      </c>
      <c r="C105" s="480" t="s">
        <v>200</v>
      </c>
      <c r="D105" s="276">
        <v>301221549</v>
      </c>
      <c r="E105" s="578">
        <v>1244</v>
      </c>
      <c r="F105" s="94"/>
      <c r="G105" s="94"/>
      <c r="H105" s="94"/>
      <c r="I105" s="92"/>
      <c r="J105" s="171"/>
    </row>
    <row r="106" spans="1:10" ht="13.8" x14ac:dyDescent="0.3">
      <c r="A106" s="113"/>
      <c r="B106" s="365">
        <v>6</v>
      </c>
      <c r="C106" s="480" t="s">
        <v>251</v>
      </c>
      <c r="D106" s="318">
        <v>305143471</v>
      </c>
      <c r="E106" s="578">
        <v>1434</v>
      </c>
      <c r="F106" s="94"/>
      <c r="G106" s="94"/>
      <c r="H106" s="94"/>
      <c r="I106" s="92"/>
      <c r="J106" s="171"/>
    </row>
    <row r="107" spans="1:10" ht="13.8" x14ac:dyDescent="0.3">
      <c r="A107" s="113"/>
      <c r="B107" s="365">
        <v>7</v>
      </c>
      <c r="C107" s="480" t="s">
        <v>252</v>
      </c>
      <c r="D107" s="276">
        <v>304416561</v>
      </c>
      <c r="E107" s="598">
        <v>653</v>
      </c>
      <c r="F107" s="94"/>
      <c r="G107" s="94"/>
      <c r="H107" s="94"/>
      <c r="I107" s="92"/>
      <c r="J107" s="171"/>
    </row>
    <row r="108" spans="1:10" ht="13.8" x14ac:dyDescent="0.3">
      <c r="A108" s="113"/>
      <c r="B108" s="365">
        <v>8</v>
      </c>
      <c r="C108" s="480" t="s">
        <v>240</v>
      </c>
      <c r="D108" s="276">
        <v>301695351</v>
      </c>
      <c r="E108" s="598">
        <v>1650</v>
      </c>
      <c r="G108" s="94"/>
      <c r="H108" s="94"/>
      <c r="I108" s="92"/>
      <c r="J108" s="171"/>
    </row>
    <row r="109" spans="1:10" ht="13.8" x14ac:dyDescent="0.3">
      <c r="A109" s="113"/>
      <c r="B109" s="365">
        <v>9</v>
      </c>
      <c r="C109" s="480" t="s">
        <v>253</v>
      </c>
      <c r="D109" s="471">
        <v>300017173</v>
      </c>
      <c r="E109" s="598">
        <v>1213</v>
      </c>
      <c r="F109" s="94"/>
      <c r="G109" s="94"/>
      <c r="H109" s="94"/>
      <c r="I109" s="92"/>
      <c r="J109" s="171"/>
    </row>
    <row r="110" spans="1:10" ht="13.8" x14ac:dyDescent="0.3">
      <c r="A110" s="113"/>
      <c r="B110" s="365">
        <v>10</v>
      </c>
      <c r="C110" s="480" t="s">
        <v>214</v>
      </c>
      <c r="D110" s="318">
        <v>305503948</v>
      </c>
      <c r="E110" s="598">
        <v>1516</v>
      </c>
      <c r="F110" s="94"/>
      <c r="G110" s="94"/>
      <c r="H110" s="94"/>
      <c r="I110" s="92"/>
      <c r="J110" s="171"/>
    </row>
    <row r="111" spans="1:10" ht="13.8" x14ac:dyDescent="0.3">
      <c r="A111" s="113"/>
      <c r="B111" s="365">
        <v>11</v>
      </c>
      <c r="C111" s="480" t="s">
        <v>254</v>
      </c>
      <c r="D111" s="276">
        <v>302727898</v>
      </c>
      <c r="E111" s="598">
        <v>1473</v>
      </c>
      <c r="F111" s="94"/>
      <c r="G111" s="94"/>
      <c r="H111" s="94"/>
      <c r="I111" s="92"/>
      <c r="J111" s="171"/>
    </row>
    <row r="112" spans="1:10" ht="13.8" x14ac:dyDescent="0.3">
      <c r="A112" s="113"/>
      <c r="B112" s="365">
        <v>12</v>
      </c>
      <c r="C112" s="480" t="s">
        <v>255</v>
      </c>
      <c r="D112" s="276">
        <v>300051065</v>
      </c>
      <c r="E112" s="598">
        <v>1558</v>
      </c>
      <c r="F112" s="94"/>
      <c r="G112" s="94"/>
      <c r="H112" s="94"/>
      <c r="I112" s="92"/>
      <c r="J112" s="171"/>
    </row>
    <row r="113" spans="1:12" ht="13.8" x14ac:dyDescent="0.3">
      <c r="A113" s="113"/>
      <c r="B113" s="365">
        <v>13</v>
      </c>
      <c r="C113" s="480" t="s">
        <v>256</v>
      </c>
      <c r="D113" s="471">
        <v>304164740</v>
      </c>
      <c r="E113" s="598">
        <v>1556</v>
      </c>
      <c r="F113" s="94"/>
      <c r="G113" s="94"/>
      <c r="H113" s="94"/>
      <c r="I113" s="92"/>
      <c r="J113" s="171"/>
    </row>
    <row r="114" spans="1:12" ht="13.8" x14ac:dyDescent="0.3">
      <c r="A114" s="113"/>
      <c r="B114" s="365">
        <v>14</v>
      </c>
      <c r="C114" s="480" t="s">
        <v>257</v>
      </c>
      <c r="D114" s="471">
        <v>305450520</v>
      </c>
      <c r="E114" s="598">
        <v>1638</v>
      </c>
      <c r="F114" s="94"/>
      <c r="G114" s="94"/>
      <c r="H114" s="94"/>
      <c r="I114" s="92"/>
      <c r="J114" s="171"/>
    </row>
    <row r="115" spans="1:12" ht="13.8" x14ac:dyDescent="0.3">
      <c r="A115" s="113"/>
      <c r="B115" s="365">
        <v>15</v>
      </c>
      <c r="C115" s="480" t="s">
        <v>244</v>
      </c>
      <c r="D115" s="276">
        <v>301734092</v>
      </c>
      <c r="E115" s="598">
        <v>1575</v>
      </c>
      <c r="F115" s="94"/>
      <c r="G115" s="94"/>
      <c r="H115" s="94"/>
      <c r="I115" s="92"/>
      <c r="J115" s="171"/>
    </row>
    <row r="116" spans="1:12" ht="13.8" x14ac:dyDescent="0.3">
      <c r="A116" s="113"/>
      <c r="B116" s="365">
        <v>16</v>
      </c>
      <c r="C116" s="480" t="s">
        <v>258</v>
      </c>
      <c r="D116" s="276">
        <v>154333066</v>
      </c>
      <c r="E116" s="598">
        <v>1303</v>
      </c>
      <c r="F116" s="94"/>
      <c r="G116" s="94"/>
      <c r="H116" s="94"/>
      <c r="I116" s="92"/>
      <c r="J116" s="171"/>
    </row>
    <row r="117" spans="1:12" ht="13.8" x14ac:dyDescent="0.3">
      <c r="A117" s="113"/>
      <c r="B117" s="365">
        <v>17</v>
      </c>
      <c r="C117" s="480" t="s">
        <v>259</v>
      </c>
      <c r="D117" s="276">
        <v>302312592</v>
      </c>
      <c r="E117" s="598">
        <v>1472</v>
      </c>
      <c r="F117" s="94"/>
      <c r="G117" s="94"/>
      <c r="H117" s="94"/>
      <c r="I117" s="92"/>
      <c r="J117" s="171"/>
    </row>
    <row r="118" spans="1:12" ht="13.8" x14ac:dyDescent="0.3">
      <c r="A118" s="35"/>
      <c r="B118" s="365">
        <v>18</v>
      </c>
      <c r="C118" s="248" t="s">
        <v>260</v>
      </c>
      <c r="D118" s="471">
        <v>305426010</v>
      </c>
      <c r="E118" s="598">
        <v>1378</v>
      </c>
      <c r="F118" s="94"/>
      <c r="G118" s="94"/>
      <c r="H118" s="94"/>
      <c r="I118" s="92"/>
      <c r="J118" s="171"/>
    </row>
    <row r="119" spans="1:12" ht="13.8" x14ac:dyDescent="0.3">
      <c r="A119" s="113"/>
      <c r="B119" s="365">
        <v>19</v>
      </c>
      <c r="C119" s="480" t="s">
        <v>261</v>
      </c>
      <c r="D119" s="276">
        <v>300558905</v>
      </c>
      <c r="E119" s="598">
        <v>940</v>
      </c>
      <c r="F119" s="94"/>
      <c r="G119" s="94"/>
      <c r="H119" s="94"/>
      <c r="I119" s="92"/>
      <c r="J119" s="171"/>
    </row>
    <row r="120" spans="1:12" ht="13.8" x14ac:dyDescent="0.3">
      <c r="A120" s="113"/>
      <c r="B120" s="365">
        <v>20</v>
      </c>
      <c r="C120" s="480" t="s">
        <v>262</v>
      </c>
      <c r="D120" s="276">
        <v>300127812</v>
      </c>
      <c r="E120" s="598">
        <v>1472</v>
      </c>
      <c r="F120" s="94"/>
      <c r="G120" s="94"/>
      <c r="H120" s="94"/>
      <c r="I120" s="92"/>
      <c r="J120" s="171"/>
    </row>
    <row r="121" spans="1:12" ht="13.8" x14ac:dyDescent="0.3">
      <c r="A121" s="113"/>
      <c r="B121" s="365">
        <v>21</v>
      </c>
      <c r="C121" s="480" t="s">
        <v>263</v>
      </c>
      <c r="D121" s="471">
        <v>304084867</v>
      </c>
      <c r="E121" s="598">
        <v>9525</v>
      </c>
      <c r="F121" s="94"/>
      <c r="G121" s="94"/>
      <c r="H121" s="94"/>
      <c r="I121" s="92"/>
      <c r="J121" s="171"/>
    </row>
    <row r="122" spans="1:12" ht="13.8" x14ac:dyDescent="0.3">
      <c r="A122" s="113"/>
      <c r="B122" s="365"/>
      <c r="C122" s="480"/>
      <c r="D122" s="471"/>
      <c r="E122" s="598"/>
      <c r="F122" s="94"/>
      <c r="G122" s="94"/>
      <c r="H122" s="94"/>
      <c r="I122" s="92"/>
      <c r="J122" s="171"/>
    </row>
    <row r="123" spans="1:12" ht="13.8" x14ac:dyDescent="0.3">
      <c r="A123" s="113"/>
      <c r="B123" s="365"/>
      <c r="C123" s="319"/>
      <c r="D123" s="438"/>
      <c r="E123" s="481"/>
      <c r="F123" s="94"/>
      <c r="G123" s="521"/>
      <c r="H123" s="521"/>
      <c r="I123" s="92"/>
      <c r="J123" s="171"/>
    </row>
    <row r="124" spans="1:12" ht="27" x14ac:dyDescent="0.3">
      <c r="A124" s="517" t="s">
        <v>307</v>
      </c>
      <c r="B124" s="365">
        <v>1</v>
      </c>
      <c r="C124" s="323" t="s">
        <v>236</v>
      </c>
      <c r="D124" s="276">
        <v>254313940</v>
      </c>
      <c r="E124" s="519">
        <v>878</v>
      </c>
      <c r="F124" s="94"/>
      <c r="G124" s="522"/>
      <c r="H124" s="94"/>
      <c r="I124" s="520"/>
      <c r="J124" s="171"/>
    </row>
    <row r="125" spans="1:12" ht="15.6" x14ac:dyDescent="0.3">
      <c r="A125" s="113"/>
      <c r="B125" s="365">
        <v>2</v>
      </c>
      <c r="C125" s="323" t="s">
        <v>237</v>
      </c>
      <c r="D125" s="276">
        <v>303295562</v>
      </c>
      <c r="E125" s="599">
        <v>1310</v>
      </c>
      <c r="F125" s="518"/>
      <c r="G125" s="522"/>
      <c r="H125" s="94"/>
      <c r="I125" s="520"/>
      <c r="J125" s="171"/>
      <c r="L125" s="283"/>
    </row>
    <row r="126" spans="1:12" ht="15.6" x14ac:dyDescent="0.3">
      <c r="A126" s="113"/>
      <c r="B126" s="365">
        <v>3</v>
      </c>
      <c r="C126" s="323" t="s">
        <v>238</v>
      </c>
      <c r="D126" s="276">
        <v>303441490</v>
      </c>
      <c r="E126" s="600">
        <v>2152</v>
      </c>
      <c r="F126" s="518"/>
      <c r="G126" s="522"/>
      <c r="H126" s="94"/>
      <c r="I126" s="520"/>
      <c r="J126" s="171"/>
      <c r="L126" s="283"/>
    </row>
    <row r="127" spans="1:12" ht="15.6" x14ac:dyDescent="0.3">
      <c r="A127" s="113"/>
      <c r="B127" s="365">
        <v>4</v>
      </c>
      <c r="C127" s="323" t="s">
        <v>239</v>
      </c>
      <c r="D127" s="276">
        <v>154333828</v>
      </c>
      <c r="E127" s="600">
        <v>1879</v>
      </c>
      <c r="F127" s="518"/>
      <c r="G127" s="522"/>
      <c r="H127" s="94"/>
      <c r="I127" s="520"/>
      <c r="J127" s="171"/>
    </row>
    <row r="128" spans="1:12" ht="15.6" x14ac:dyDescent="0.3">
      <c r="A128" s="113"/>
      <c r="B128" s="365">
        <v>5</v>
      </c>
      <c r="C128" s="323" t="s">
        <v>240</v>
      </c>
      <c r="D128" s="276">
        <v>301695351</v>
      </c>
      <c r="E128" s="600">
        <v>1219</v>
      </c>
      <c r="F128" s="518"/>
      <c r="G128" s="522"/>
      <c r="H128" s="94"/>
      <c r="I128" s="520"/>
      <c r="J128" s="171"/>
    </row>
    <row r="129" spans="1:10" ht="15.6" x14ac:dyDescent="0.3">
      <c r="A129" s="113"/>
      <c r="B129" s="365">
        <v>6</v>
      </c>
      <c r="C129" s="323" t="s">
        <v>241</v>
      </c>
      <c r="D129" s="276">
        <v>302326955</v>
      </c>
      <c r="E129" s="600">
        <v>1549</v>
      </c>
      <c r="F129" s="518"/>
      <c r="G129" s="522"/>
      <c r="H129" s="94"/>
      <c r="I129" s="520"/>
      <c r="J129" s="171"/>
    </row>
    <row r="130" spans="1:10" ht="15.6" x14ac:dyDescent="0.3">
      <c r="A130" s="113"/>
      <c r="B130" s="365">
        <v>7</v>
      </c>
      <c r="C130" s="323" t="s">
        <v>242</v>
      </c>
      <c r="D130" s="471">
        <v>154331439</v>
      </c>
      <c r="E130" s="600">
        <v>1095</v>
      </c>
      <c r="F130" s="518"/>
      <c r="G130" s="522"/>
      <c r="H130" s="94"/>
      <c r="I130" s="520"/>
      <c r="J130" s="171"/>
    </row>
    <row r="131" spans="1:10" ht="15.6" x14ac:dyDescent="0.3">
      <c r="A131" s="113"/>
      <c r="B131" s="365">
        <v>8</v>
      </c>
      <c r="C131" s="323" t="s">
        <v>243</v>
      </c>
      <c r="D131" s="365">
        <v>301608866</v>
      </c>
      <c r="E131" s="600">
        <v>1053</v>
      </c>
      <c r="F131" s="518"/>
      <c r="G131" s="522"/>
      <c r="H131" s="94"/>
      <c r="I131" s="520"/>
      <c r="J131" s="171"/>
    </row>
    <row r="132" spans="1:10" ht="15.6" x14ac:dyDescent="0.3">
      <c r="A132" s="113"/>
      <c r="B132" s="365">
        <v>9</v>
      </c>
      <c r="C132" s="323" t="s">
        <v>244</v>
      </c>
      <c r="D132" s="471">
        <v>301734092</v>
      </c>
      <c r="E132" s="600">
        <v>1332</v>
      </c>
      <c r="F132" s="518"/>
      <c r="G132" s="522"/>
      <c r="H132" s="94"/>
      <c r="I132" s="520"/>
      <c r="J132" s="171"/>
    </row>
    <row r="133" spans="1:10" ht="15.6" x14ac:dyDescent="0.3">
      <c r="A133" s="113"/>
      <c r="B133" s="365">
        <v>10</v>
      </c>
      <c r="C133" s="480" t="s">
        <v>245</v>
      </c>
      <c r="D133" s="276">
        <v>302312592</v>
      </c>
      <c r="E133" s="600">
        <v>936</v>
      </c>
      <c r="F133" s="518"/>
      <c r="G133" s="522"/>
      <c r="H133" s="94"/>
      <c r="I133" s="520"/>
      <c r="J133" s="171"/>
    </row>
    <row r="134" spans="1:10" ht="15.6" x14ac:dyDescent="0.3">
      <c r="A134" s="113"/>
      <c r="B134" s="365">
        <v>11</v>
      </c>
      <c r="C134" s="480" t="s">
        <v>246</v>
      </c>
      <c r="D134" s="471">
        <v>302735610</v>
      </c>
      <c r="E134" s="600">
        <v>964</v>
      </c>
      <c r="F134" s="518"/>
      <c r="G134" s="522"/>
      <c r="H134" s="94"/>
      <c r="I134" s="520"/>
      <c r="J134" s="171"/>
    </row>
    <row r="135" spans="1:10" ht="15.6" x14ac:dyDescent="0.3">
      <c r="A135" s="113"/>
      <c r="B135" s="365">
        <v>12</v>
      </c>
      <c r="C135" s="480" t="s">
        <v>247</v>
      </c>
      <c r="D135" s="471">
        <v>305143471</v>
      </c>
      <c r="E135" s="600">
        <v>1481</v>
      </c>
      <c r="F135" s="518"/>
      <c r="G135" s="522"/>
      <c r="H135" s="94"/>
      <c r="I135" s="520"/>
      <c r="J135" s="171"/>
    </row>
    <row r="136" spans="1:10" ht="13.8" x14ac:dyDescent="0.3">
      <c r="A136" s="113"/>
      <c r="B136" s="365"/>
      <c r="C136" s="248"/>
      <c r="D136" s="471"/>
      <c r="E136" s="601"/>
      <c r="F136" s="94"/>
      <c r="G136" s="94"/>
      <c r="H136" s="94"/>
      <c r="I136" s="520"/>
      <c r="J136" s="171"/>
    </row>
    <row r="137" spans="1:10" ht="13.8" x14ac:dyDescent="0.3">
      <c r="A137" s="626" t="s">
        <v>298</v>
      </c>
      <c r="B137" s="627">
        <v>1</v>
      </c>
      <c r="C137" s="620" t="s">
        <v>281</v>
      </c>
      <c r="D137" s="619">
        <v>306221720</v>
      </c>
      <c r="E137" s="623">
        <v>1205</v>
      </c>
      <c r="F137" s="94"/>
      <c r="G137" s="94"/>
      <c r="H137" s="94"/>
      <c r="I137" s="520"/>
      <c r="J137" s="171"/>
    </row>
    <row r="138" spans="1:10" ht="13.8" x14ac:dyDescent="0.3">
      <c r="A138" s="626"/>
      <c r="B138" s="627">
        <v>2</v>
      </c>
      <c r="C138" s="620" t="s">
        <v>301</v>
      </c>
      <c r="D138" s="619" t="s">
        <v>282</v>
      </c>
      <c r="E138" s="624">
        <v>6000</v>
      </c>
      <c r="F138" s="94"/>
      <c r="G138" s="94"/>
      <c r="H138" s="94"/>
      <c r="I138" s="92"/>
      <c r="J138" s="171"/>
    </row>
    <row r="139" spans="1:10" ht="13.8" x14ac:dyDescent="0.3">
      <c r="A139" s="626"/>
      <c r="B139" s="627">
        <v>3</v>
      </c>
      <c r="C139" s="620" t="s">
        <v>283</v>
      </c>
      <c r="D139" s="622">
        <v>304231107</v>
      </c>
      <c r="E139" s="624">
        <v>3000</v>
      </c>
      <c r="F139" s="94"/>
      <c r="G139" s="94"/>
      <c r="H139" s="94"/>
      <c r="I139" s="92"/>
      <c r="J139" s="171"/>
    </row>
    <row r="140" spans="1:10" ht="13.8" x14ac:dyDescent="0.3">
      <c r="A140" s="626"/>
      <c r="B140" s="627">
        <v>4</v>
      </c>
      <c r="C140" s="620" t="s">
        <v>284</v>
      </c>
      <c r="D140" s="622">
        <v>303759354</v>
      </c>
      <c r="E140" s="624">
        <v>2700</v>
      </c>
      <c r="F140" s="94"/>
      <c r="G140" s="94"/>
      <c r="H140" s="94"/>
      <c r="I140" s="92"/>
      <c r="J140" s="171"/>
    </row>
    <row r="141" spans="1:10" ht="13.8" x14ac:dyDescent="0.3">
      <c r="A141" s="626"/>
      <c r="B141" s="627">
        <v>5</v>
      </c>
      <c r="C141" s="620" t="s">
        <v>285</v>
      </c>
      <c r="D141" s="622">
        <v>306217476</v>
      </c>
      <c r="E141" s="624">
        <v>4000</v>
      </c>
      <c r="F141" s="94"/>
      <c r="G141" s="94"/>
      <c r="H141" s="94"/>
      <c r="I141" s="92"/>
      <c r="J141" s="171"/>
    </row>
    <row r="142" spans="1:10" ht="13.8" x14ac:dyDescent="0.3">
      <c r="A142" s="628"/>
      <c r="B142" s="627">
        <v>6</v>
      </c>
      <c r="C142" s="620" t="s">
        <v>286</v>
      </c>
      <c r="D142" s="622">
        <v>306063715</v>
      </c>
      <c r="E142" s="624">
        <v>921</v>
      </c>
      <c r="F142" s="94"/>
      <c r="G142" s="94"/>
      <c r="H142" s="94"/>
      <c r="I142" s="92"/>
      <c r="J142" s="171"/>
    </row>
    <row r="143" spans="1:10" ht="14.4" customHeight="1" x14ac:dyDescent="0.3">
      <c r="A143" s="628"/>
      <c r="B143" s="627">
        <v>7</v>
      </c>
      <c r="C143" s="625" t="s">
        <v>300</v>
      </c>
      <c r="D143" s="622">
        <v>154209175</v>
      </c>
      <c r="E143" s="624">
        <v>1000</v>
      </c>
      <c r="F143" s="94"/>
      <c r="G143" s="94"/>
      <c r="H143" s="94"/>
      <c r="I143" s="92"/>
      <c r="J143" s="171"/>
    </row>
    <row r="144" spans="1:10" ht="13.8" x14ac:dyDescent="0.3">
      <c r="A144" s="628"/>
      <c r="B144" s="627">
        <v>8</v>
      </c>
      <c r="C144" s="620" t="s">
        <v>287</v>
      </c>
      <c r="D144" s="622">
        <v>306234326</v>
      </c>
      <c r="E144" s="624">
        <v>3356</v>
      </c>
      <c r="F144" s="94"/>
      <c r="G144" s="94"/>
      <c r="H144" s="94"/>
      <c r="I144" s="92"/>
      <c r="J144" s="171"/>
    </row>
    <row r="145" spans="1:10" ht="13.8" x14ac:dyDescent="0.3">
      <c r="A145" s="628"/>
      <c r="B145" s="627">
        <v>9</v>
      </c>
      <c r="C145" s="620" t="s">
        <v>288</v>
      </c>
      <c r="D145" s="622">
        <v>305648114</v>
      </c>
      <c r="E145" s="624">
        <v>254</v>
      </c>
      <c r="F145" s="94"/>
      <c r="G145" s="94"/>
      <c r="H145" s="94"/>
      <c r="I145" s="92"/>
      <c r="J145" s="171"/>
    </row>
    <row r="146" spans="1:10" ht="13.8" x14ac:dyDescent="0.3">
      <c r="A146" s="628"/>
      <c r="B146" s="627">
        <v>10</v>
      </c>
      <c r="C146" s="620" t="s">
        <v>297</v>
      </c>
      <c r="D146" s="622" t="s">
        <v>289</v>
      </c>
      <c r="E146" s="624">
        <v>1220</v>
      </c>
      <c r="F146" s="94"/>
      <c r="G146" s="94"/>
      <c r="H146" s="94"/>
      <c r="I146" s="92"/>
      <c r="J146" s="171"/>
    </row>
    <row r="147" spans="1:10" ht="13.8" x14ac:dyDescent="0.3">
      <c r="A147" s="628"/>
      <c r="B147" s="627">
        <v>11</v>
      </c>
      <c r="C147" s="620" t="s">
        <v>290</v>
      </c>
      <c r="D147" s="622">
        <v>306143467</v>
      </c>
      <c r="E147" s="624">
        <v>3121</v>
      </c>
      <c r="F147" s="94"/>
      <c r="G147" s="94"/>
      <c r="H147" s="94"/>
      <c r="I147" s="92"/>
      <c r="J147" s="171"/>
    </row>
    <row r="148" spans="1:10" ht="13.8" x14ac:dyDescent="0.3">
      <c r="A148" s="628"/>
      <c r="B148" s="627">
        <v>12</v>
      </c>
      <c r="C148" s="620" t="s">
        <v>299</v>
      </c>
      <c r="D148" s="622" t="s">
        <v>291</v>
      </c>
      <c r="E148" s="624">
        <v>1100</v>
      </c>
      <c r="F148" s="94"/>
      <c r="G148" s="94"/>
      <c r="H148" s="94"/>
      <c r="I148" s="92"/>
      <c r="J148" s="171"/>
    </row>
    <row r="149" spans="1:10" ht="13.8" x14ac:dyDescent="0.3">
      <c r="A149" s="628"/>
      <c r="B149" s="627">
        <v>13</v>
      </c>
      <c r="C149" s="620" t="s">
        <v>296</v>
      </c>
      <c r="D149" s="622" t="s">
        <v>292</v>
      </c>
      <c r="E149" s="624">
        <v>996</v>
      </c>
      <c r="F149" s="94"/>
      <c r="G149" s="94"/>
      <c r="H149" s="94"/>
      <c r="I149" s="92"/>
      <c r="J149" s="171"/>
    </row>
    <row r="150" spans="1:10" ht="16.2" customHeight="1" x14ac:dyDescent="0.3">
      <c r="A150" s="628"/>
      <c r="B150" s="627">
        <v>14</v>
      </c>
      <c r="C150" s="620" t="s">
        <v>295</v>
      </c>
      <c r="D150" s="622" t="s">
        <v>293</v>
      </c>
      <c r="E150" s="624">
        <v>110</v>
      </c>
      <c r="F150" s="94"/>
      <c r="G150" s="94"/>
      <c r="H150" s="94"/>
      <c r="I150" s="92"/>
      <c r="J150" s="171"/>
    </row>
    <row r="151" spans="1:10" ht="13.8" x14ac:dyDescent="0.3">
      <c r="A151" s="628"/>
      <c r="B151" s="627">
        <v>15</v>
      </c>
      <c r="C151" s="620" t="s">
        <v>294</v>
      </c>
      <c r="D151" s="622">
        <v>306293680</v>
      </c>
      <c r="E151" s="624">
        <v>3000</v>
      </c>
      <c r="F151" s="94"/>
      <c r="G151" s="94"/>
      <c r="H151" s="94"/>
      <c r="I151" s="92"/>
      <c r="J151" s="171"/>
    </row>
    <row r="152" spans="1:10" ht="13.8" x14ac:dyDescent="0.3">
      <c r="A152" s="523"/>
      <c r="B152" s="536"/>
      <c r="C152" s="480"/>
      <c r="D152" s="507"/>
      <c r="E152" s="602"/>
      <c r="F152" s="94"/>
      <c r="G152" s="94"/>
      <c r="H152" s="94"/>
      <c r="I152" s="92"/>
      <c r="J152" s="171"/>
    </row>
    <row r="153" spans="1:10" ht="13.8" x14ac:dyDescent="0.3">
      <c r="A153" s="113"/>
      <c r="B153" s="536"/>
      <c r="C153" s="480"/>
      <c r="D153" s="507"/>
      <c r="E153" s="602"/>
      <c r="F153" s="94"/>
      <c r="G153" s="94"/>
      <c r="H153" s="94"/>
      <c r="I153" s="92"/>
      <c r="J153" s="171"/>
    </row>
    <row r="154" spans="1:10" ht="13.8" x14ac:dyDescent="0.3">
      <c r="A154" s="113"/>
      <c r="B154" s="536"/>
      <c r="C154" s="480"/>
      <c r="D154" s="507"/>
      <c r="E154" s="602"/>
      <c r="F154" s="94"/>
      <c r="G154" s="94"/>
      <c r="H154" s="94"/>
      <c r="I154" s="92"/>
      <c r="J154" s="171"/>
    </row>
    <row r="155" spans="1:10" ht="13.8" x14ac:dyDescent="0.3">
      <c r="A155" s="113"/>
      <c r="B155" s="131"/>
      <c r="C155" s="70"/>
      <c r="D155" s="170"/>
      <c r="E155" s="524"/>
      <c r="F155" s="94"/>
      <c r="G155" s="94"/>
      <c r="H155" s="94"/>
      <c r="I155" s="92"/>
      <c r="J155" s="171"/>
    </row>
    <row r="156" spans="1:10" s="122" customFormat="1" ht="13.8" x14ac:dyDescent="0.3">
      <c r="A156" s="542"/>
      <c r="B156" s="543"/>
      <c r="C156" s="544" t="s">
        <v>38</v>
      </c>
      <c r="D156" s="545"/>
      <c r="E156" s="545">
        <f>SUM(E67:E155)</f>
        <v>223802</v>
      </c>
      <c r="F156" s="545">
        <f>SUM(F67:F155)</f>
        <v>0</v>
      </c>
      <c r="G156" s="545">
        <f t="shared" ref="G156:H156" si="1">SUM(G67:G155)</f>
        <v>0</v>
      </c>
      <c r="H156" s="545">
        <f t="shared" si="1"/>
        <v>0</v>
      </c>
      <c r="I156" s="545">
        <f>SUM(I67:I155)</f>
        <v>0</v>
      </c>
      <c r="J156" s="546"/>
    </row>
    <row r="157" spans="1:10" ht="13.8" x14ac:dyDescent="0.3">
      <c r="A157" s="116"/>
      <c r="B157" s="90"/>
      <c r="C157" s="530" t="s">
        <v>52</v>
      </c>
      <c r="D157" s="175"/>
      <c r="E157" s="175">
        <f>E17+E35+E63+E97+E156</f>
        <v>368729</v>
      </c>
      <c r="F157" s="175">
        <f>SUM(F156,F63,F35,F17)</f>
        <v>0</v>
      </c>
      <c r="G157" s="175">
        <f>SUM(G156,G63,G35,G17)</f>
        <v>0</v>
      </c>
      <c r="H157" s="175">
        <f>SUM(H156,H63,H35,H17)</f>
        <v>0</v>
      </c>
      <c r="I157" s="175">
        <f>SUM(I156,I63,I35,I17)</f>
        <v>0</v>
      </c>
      <c r="J157" s="89"/>
    </row>
    <row r="160" spans="1:10" ht="13.8" x14ac:dyDescent="0.3"/>
    <row r="174" spans="3:3" ht="12.75" customHeight="1" x14ac:dyDescent="0.3">
      <c r="C174" s="35"/>
    </row>
    <row r="175" spans="3:3" ht="12.75" customHeight="1" x14ac:dyDescent="0.3">
      <c r="C175" s="3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5EFFE-0FCC-4DA2-9F11-37C28C83604D}">
  <dimension ref="A1:J1808"/>
  <sheetViews>
    <sheetView zoomScale="55" zoomScaleNormal="55" workbookViewId="0">
      <selection activeCell="M43" sqref="M43"/>
    </sheetView>
  </sheetViews>
  <sheetFormatPr defaultColWidth="8.88671875" defaultRowHeight="13.8" x14ac:dyDescent="0.3"/>
  <cols>
    <col min="1" max="1" width="73.33203125" style="117" customWidth="1"/>
    <col min="2" max="2" width="4.44140625" style="83" customWidth="1"/>
    <col min="3" max="3" width="72.33203125" style="59" customWidth="1"/>
    <col min="4" max="4" width="13.109375" style="83" customWidth="1"/>
    <col min="5" max="5" width="16.109375" style="104" customWidth="1"/>
    <col min="6" max="6" width="16.6640625" style="104" bestFit="1" customWidth="1"/>
    <col min="7" max="8" width="16.44140625" style="104" customWidth="1"/>
    <col min="9" max="9" width="17" style="104" bestFit="1" customWidth="1"/>
    <col min="10" max="10" width="84.88671875" style="73" customWidth="1"/>
    <col min="11" max="16384" width="8.88671875" style="35"/>
  </cols>
  <sheetData>
    <row r="1" spans="1:10" ht="44.55" customHeight="1" x14ac:dyDescent="0.3">
      <c r="A1" s="644" t="s">
        <v>57</v>
      </c>
      <c r="B1" s="411"/>
      <c r="C1" s="412" t="s">
        <v>75</v>
      </c>
      <c r="D1" s="412" t="s">
        <v>75</v>
      </c>
      <c r="E1" s="412" t="s">
        <v>75</v>
      </c>
      <c r="J1" s="277" t="s">
        <v>50</v>
      </c>
    </row>
    <row r="2" spans="1:10" x14ac:dyDescent="0.3">
      <c r="A2" s="108" t="s">
        <v>25</v>
      </c>
      <c r="B2" s="62" t="s">
        <v>31</v>
      </c>
      <c r="C2" s="60" t="s">
        <v>33</v>
      </c>
      <c r="D2" s="62" t="s">
        <v>34</v>
      </c>
      <c r="E2" s="61" t="s">
        <v>43</v>
      </c>
      <c r="F2" s="61" t="s">
        <v>44</v>
      </c>
      <c r="G2" s="61" t="s">
        <v>45</v>
      </c>
      <c r="H2" s="61" t="s">
        <v>46</v>
      </c>
      <c r="I2" s="61" t="s">
        <v>47</v>
      </c>
      <c r="J2" s="62" t="s">
        <v>7</v>
      </c>
    </row>
    <row r="3" spans="1:10" x14ac:dyDescent="0.3">
      <c r="A3" s="109"/>
      <c r="B3" s="80"/>
      <c r="C3" s="63"/>
      <c r="D3" s="80"/>
      <c r="E3" s="95"/>
      <c r="F3" s="95"/>
      <c r="G3" s="95"/>
      <c r="H3" s="95"/>
      <c r="I3" s="95"/>
      <c r="J3" s="64"/>
    </row>
    <row r="4" spans="1:10" x14ac:dyDescent="0.3">
      <c r="A4" s="110" t="s">
        <v>35</v>
      </c>
      <c r="B4" s="123"/>
      <c r="C4" s="167" t="s">
        <v>55</v>
      </c>
      <c r="D4" s="81"/>
      <c r="E4" s="96"/>
      <c r="F4" s="96"/>
      <c r="G4" s="96"/>
      <c r="H4" s="96"/>
      <c r="I4" s="96"/>
      <c r="J4" s="66"/>
    </row>
    <row r="5" spans="1:10" x14ac:dyDescent="0.3">
      <c r="A5" s="128"/>
      <c r="B5" s="168"/>
      <c r="C5" s="169"/>
      <c r="D5" s="129"/>
      <c r="E5" s="119"/>
      <c r="F5" s="119"/>
      <c r="G5" s="119"/>
      <c r="H5" s="119"/>
      <c r="I5" s="119"/>
      <c r="J5" s="118"/>
    </row>
    <row r="6" spans="1:10" x14ac:dyDescent="0.3">
      <c r="A6" s="111"/>
      <c r="B6" s="67">
        <v>1</v>
      </c>
      <c r="C6" s="82"/>
      <c r="D6" s="67"/>
      <c r="E6" s="97"/>
      <c r="F6" s="97"/>
      <c r="G6" s="97"/>
      <c r="H6" s="98"/>
      <c r="I6" s="93"/>
      <c r="J6" s="67"/>
    </row>
    <row r="7" spans="1:10" x14ac:dyDescent="0.3">
      <c r="A7" s="111"/>
      <c r="B7" s="67">
        <v>2</v>
      </c>
      <c r="C7" s="82"/>
      <c r="D7" s="67"/>
      <c r="E7" s="97"/>
      <c r="F7" s="97"/>
      <c r="G7" s="97"/>
      <c r="H7" s="98"/>
      <c r="I7" s="93"/>
      <c r="J7" s="67"/>
    </row>
    <row r="8" spans="1:10" x14ac:dyDescent="0.3">
      <c r="A8" s="111"/>
      <c r="B8" s="67">
        <v>3</v>
      </c>
      <c r="C8" s="82"/>
      <c r="D8" s="67"/>
      <c r="E8" s="97"/>
      <c r="F8" s="97"/>
      <c r="G8" s="97"/>
      <c r="H8" s="98"/>
      <c r="I8" s="93"/>
      <c r="J8" s="67"/>
    </row>
    <row r="9" spans="1:10" x14ac:dyDescent="0.3">
      <c r="A9" s="111"/>
      <c r="B9" s="67"/>
      <c r="C9" s="82"/>
      <c r="D9" s="67"/>
      <c r="E9" s="97"/>
      <c r="F9" s="97"/>
      <c r="G9" s="97"/>
      <c r="H9" s="98"/>
      <c r="I9" s="93"/>
      <c r="J9" s="67"/>
    </row>
    <row r="10" spans="1:10" x14ac:dyDescent="0.3">
      <c r="A10" s="111"/>
      <c r="B10" s="67"/>
      <c r="C10" s="82"/>
      <c r="D10" s="67"/>
      <c r="E10" s="97"/>
      <c r="F10" s="97"/>
      <c r="G10" s="97"/>
      <c r="H10" s="98"/>
      <c r="I10" s="93"/>
      <c r="J10" s="67"/>
    </row>
    <row r="11" spans="1:10" ht="14.4" x14ac:dyDescent="0.3">
      <c r="A11" s="111"/>
      <c r="B11" s="67"/>
      <c r="C11" s="82"/>
      <c r="D11" s="67"/>
      <c r="E11" s="97"/>
      <c r="F11" s="97"/>
      <c r="G11" s="97"/>
      <c r="H11" s="98"/>
      <c r="I11" s="93"/>
      <c r="J11" s="277" t="s">
        <v>50</v>
      </c>
    </row>
    <row r="12" spans="1:10" x14ac:dyDescent="0.3">
      <c r="A12" s="542"/>
      <c r="B12" s="549"/>
      <c r="C12" s="550" t="s">
        <v>32</v>
      </c>
      <c r="D12" s="549"/>
      <c r="E12" s="551">
        <f>SUM(E6:E11)</f>
        <v>0</v>
      </c>
      <c r="F12" s="551">
        <f>SUM(F6:F11)</f>
        <v>0</v>
      </c>
      <c r="G12" s="551">
        <f>SUM(G6:G11)</f>
        <v>0</v>
      </c>
      <c r="H12" s="551">
        <f>SUM(H6:H11)</f>
        <v>0</v>
      </c>
      <c r="I12" s="551">
        <f>SUM(I6:I11)</f>
        <v>0</v>
      </c>
      <c r="J12" s="552"/>
    </row>
    <row r="13" spans="1:10" x14ac:dyDescent="0.3">
      <c r="A13" s="112"/>
      <c r="B13" s="85"/>
      <c r="C13" s="84"/>
      <c r="D13" s="85"/>
      <c r="E13" s="99"/>
      <c r="F13" s="99"/>
      <c r="G13" s="99"/>
      <c r="H13" s="99"/>
      <c r="I13" s="99"/>
      <c r="J13" s="79"/>
    </row>
    <row r="14" spans="1:10" x14ac:dyDescent="0.3">
      <c r="A14" s="110" t="s">
        <v>36</v>
      </c>
      <c r="B14" s="81"/>
      <c r="C14" s="511" t="s">
        <v>55</v>
      </c>
      <c r="D14" s="81"/>
      <c r="E14" s="96"/>
      <c r="F14" s="96"/>
      <c r="G14" s="96"/>
      <c r="H14" s="96"/>
      <c r="I14" s="96"/>
      <c r="J14" s="66"/>
    </row>
    <row r="15" spans="1:10" x14ac:dyDescent="0.3">
      <c r="A15" s="128"/>
      <c r="B15" s="129"/>
      <c r="C15" s="130"/>
      <c r="D15" s="129"/>
      <c r="E15" s="119"/>
      <c r="F15" s="119"/>
      <c r="G15" s="119"/>
      <c r="H15" s="119"/>
      <c r="I15" s="119"/>
      <c r="J15" s="118"/>
    </row>
    <row r="16" spans="1:10" x14ac:dyDescent="0.3">
      <c r="A16" s="122"/>
      <c r="B16" s="160">
        <v>1</v>
      </c>
      <c r="C16" s="134"/>
      <c r="D16" s="133"/>
      <c r="E16" s="102"/>
      <c r="F16" s="102"/>
      <c r="G16" s="102"/>
      <c r="H16" s="102"/>
      <c r="I16" s="135"/>
      <c r="J16" s="125"/>
    </row>
    <row r="17" spans="1:10" x14ac:dyDescent="0.3">
      <c r="A17" s="114"/>
      <c r="B17" s="161">
        <v>2</v>
      </c>
      <c r="C17" s="137"/>
      <c r="D17" s="136"/>
      <c r="E17" s="92"/>
      <c r="F17" s="92"/>
      <c r="G17" s="92"/>
      <c r="H17" s="92"/>
      <c r="I17" s="138"/>
      <c r="J17" s="72"/>
    </row>
    <row r="18" spans="1:10" x14ac:dyDescent="0.3">
      <c r="A18" s="114"/>
      <c r="B18" s="161">
        <v>3</v>
      </c>
      <c r="C18" s="137"/>
      <c r="D18" s="136"/>
      <c r="E18" s="92"/>
      <c r="F18" s="92"/>
      <c r="G18" s="92"/>
      <c r="H18" s="92"/>
      <c r="I18" s="138"/>
      <c r="J18" s="72"/>
    </row>
    <row r="19" spans="1:10" x14ac:dyDescent="0.3">
      <c r="A19" s="114"/>
      <c r="B19" s="161"/>
      <c r="C19" s="137"/>
      <c r="D19" s="139"/>
      <c r="E19" s="92"/>
      <c r="F19" s="92"/>
      <c r="G19" s="92"/>
      <c r="H19" s="92"/>
      <c r="I19" s="138"/>
      <c r="J19" s="72"/>
    </row>
    <row r="20" spans="1:10" x14ac:dyDescent="0.3">
      <c r="A20" s="114"/>
      <c r="B20" s="161"/>
      <c r="C20" s="137"/>
      <c r="D20" s="136"/>
      <c r="E20" s="92"/>
      <c r="F20" s="92"/>
      <c r="G20" s="92"/>
      <c r="H20" s="92"/>
      <c r="I20" s="138"/>
      <c r="J20" s="72"/>
    </row>
    <row r="21" spans="1:10" x14ac:dyDescent="0.3">
      <c r="A21" s="114"/>
      <c r="B21" s="163"/>
      <c r="C21" s="147"/>
      <c r="D21" s="146"/>
      <c r="E21" s="92"/>
      <c r="F21" s="92"/>
      <c r="G21" s="92"/>
      <c r="H21" s="138"/>
      <c r="I21" s="138"/>
      <c r="J21" s="72"/>
    </row>
    <row r="22" spans="1:10" ht="14.4" x14ac:dyDescent="0.3">
      <c r="A22" s="114"/>
      <c r="B22" s="163"/>
      <c r="C22" s="147"/>
      <c r="D22" s="146"/>
      <c r="E22" s="92"/>
      <c r="F22" s="92"/>
      <c r="G22" s="92"/>
      <c r="H22" s="138"/>
      <c r="I22" s="138"/>
      <c r="J22" s="277" t="s">
        <v>50</v>
      </c>
    </row>
    <row r="23" spans="1:10" x14ac:dyDescent="0.3">
      <c r="A23" s="108"/>
      <c r="B23" s="543"/>
      <c r="C23" s="547" t="s">
        <v>32</v>
      </c>
      <c r="D23" s="543"/>
      <c r="E23" s="545">
        <f>SUM(E16:E22)</f>
        <v>0</v>
      </c>
      <c r="F23" s="545">
        <f>SUM(F16:F22)</f>
        <v>0</v>
      </c>
      <c r="G23" s="545">
        <f>SUM(G16:G22)</f>
        <v>0</v>
      </c>
      <c r="H23" s="545">
        <f>SUM(H16:H22)</f>
        <v>0</v>
      </c>
      <c r="I23" s="545">
        <f>SUM(I16:I22)</f>
        <v>0</v>
      </c>
      <c r="J23" s="548"/>
    </row>
    <row r="24" spans="1:10" x14ac:dyDescent="0.3">
      <c r="A24" s="112"/>
      <c r="B24" s="85"/>
      <c r="C24" s="84"/>
      <c r="D24" s="85"/>
      <c r="E24" s="99"/>
      <c r="F24" s="99"/>
      <c r="G24" s="99"/>
      <c r="H24" s="99"/>
      <c r="I24" s="100"/>
      <c r="J24" s="79"/>
    </row>
    <row r="25" spans="1:10" x14ac:dyDescent="0.3">
      <c r="A25" s="115" t="s">
        <v>37</v>
      </c>
      <c r="B25" s="88"/>
      <c r="C25" s="512" t="s">
        <v>55</v>
      </c>
      <c r="D25" s="88"/>
      <c r="E25" s="103"/>
      <c r="F25" s="103"/>
      <c r="G25" s="103"/>
      <c r="H25" s="103"/>
      <c r="I25" s="121"/>
      <c r="J25" s="87"/>
    </row>
    <row r="26" spans="1:10" x14ac:dyDescent="0.3">
      <c r="A26" s="128"/>
      <c r="B26" s="129"/>
      <c r="C26" s="172"/>
      <c r="D26" s="129"/>
      <c r="E26" s="119"/>
      <c r="F26" s="119"/>
      <c r="G26" s="119"/>
      <c r="H26" s="119"/>
      <c r="I26" s="173"/>
      <c r="J26" s="118"/>
    </row>
    <row r="27" spans="1:10" x14ac:dyDescent="0.3">
      <c r="A27" s="114"/>
      <c r="B27" s="58">
        <v>1</v>
      </c>
      <c r="C27" s="71"/>
      <c r="D27" s="58"/>
      <c r="E27" s="92"/>
      <c r="F27" s="92"/>
      <c r="G27" s="92"/>
      <c r="H27" s="92"/>
      <c r="I27" s="92"/>
      <c r="J27" s="72"/>
    </row>
    <row r="28" spans="1:10" x14ac:dyDescent="0.3">
      <c r="A28" s="114"/>
      <c r="B28" s="58">
        <v>2</v>
      </c>
      <c r="C28" s="71"/>
      <c r="D28" s="58"/>
      <c r="E28" s="92"/>
      <c r="F28" s="92"/>
      <c r="G28" s="92"/>
      <c r="H28" s="92"/>
      <c r="I28" s="92"/>
      <c r="J28" s="72"/>
    </row>
    <row r="29" spans="1:10" x14ac:dyDescent="0.3">
      <c r="A29" s="114"/>
      <c r="B29" s="58">
        <v>3</v>
      </c>
      <c r="C29" s="71"/>
      <c r="D29" s="58"/>
      <c r="E29" s="92"/>
      <c r="F29" s="92"/>
      <c r="G29" s="92"/>
      <c r="H29" s="92"/>
      <c r="I29" s="92"/>
      <c r="J29" s="72"/>
    </row>
    <row r="30" spans="1:10" x14ac:dyDescent="0.3">
      <c r="A30" s="114"/>
      <c r="B30" s="58"/>
      <c r="C30" s="71"/>
      <c r="D30" s="58"/>
      <c r="E30" s="92"/>
      <c r="F30" s="92"/>
      <c r="G30" s="92"/>
      <c r="H30" s="92"/>
      <c r="I30" s="92"/>
      <c r="J30" s="72"/>
    </row>
    <row r="31" spans="1:10" x14ac:dyDescent="0.3">
      <c r="A31" s="114"/>
      <c r="B31" s="58"/>
      <c r="C31" s="71"/>
      <c r="D31" s="58"/>
      <c r="E31" s="92"/>
      <c r="F31" s="92"/>
      <c r="G31" s="92"/>
      <c r="H31" s="92"/>
      <c r="I31" s="92"/>
      <c r="J31" s="72"/>
    </row>
    <row r="32" spans="1:10" ht="14.4" x14ac:dyDescent="0.3">
      <c r="A32" s="114"/>
      <c r="B32" s="58"/>
      <c r="C32" s="71"/>
      <c r="D32" s="58"/>
      <c r="E32" s="92"/>
      <c r="F32" s="92"/>
      <c r="G32" s="92"/>
      <c r="H32" s="92"/>
      <c r="I32" s="92"/>
      <c r="J32" s="277" t="s">
        <v>50</v>
      </c>
    </row>
    <row r="33" spans="1:10" x14ac:dyDescent="0.3">
      <c r="A33" s="531"/>
      <c r="B33" s="532"/>
      <c r="C33" s="533" t="s">
        <v>32</v>
      </c>
      <c r="D33" s="532"/>
      <c r="E33" s="534">
        <f>E27+E28+E29+E30+E31+E32</f>
        <v>0</v>
      </c>
      <c r="F33" s="534">
        <f>SUM(F27:F32)</f>
        <v>0</v>
      </c>
      <c r="G33" s="534">
        <f>SUM(G27:G32)</f>
        <v>0</v>
      </c>
      <c r="H33" s="534">
        <f>SUM(H27:H32)</f>
        <v>0</v>
      </c>
      <c r="I33" s="534">
        <f>SUM(I27:I32)</f>
        <v>0</v>
      </c>
      <c r="J33" s="535"/>
    </row>
    <row r="34" spans="1:10" x14ac:dyDescent="0.3">
      <c r="A34" s="112"/>
      <c r="B34" s="85"/>
      <c r="C34" s="86"/>
      <c r="D34" s="85"/>
      <c r="E34" s="99"/>
      <c r="F34" s="101"/>
      <c r="G34" s="99"/>
      <c r="H34" s="99"/>
      <c r="I34" s="100"/>
      <c r="J34" s="79"/>
    </row>
    <row r="35" spans="1:10" x14ac:dyDescent="0.3">
      <c r="A35" s="115" t="s">
        <v>39</v>
      </c>
      <c r="B35" s="88"/>
      <c r="C35" s="115" t="s">
        <v>55</v>
      </c>
      <c r="D35" s="88"/>
      <c r="E35" s="103"/>
      <c r="F35" s="103"/>
      <c r="G35" s="103"/>
      <c r="H35" s="103"/>
      <c r="I35" s="103"/>
      <c r="J35" s="87"/>
    </row>
    <row r="36" spans="1:10" x14ac:dyDescent="0.3">
      <c r="A36" s="128"/>
      <c r="B36" s="129"/>
      <c r="C36" s="130"/>
      <c r="D36" s="129"/>
      <c r="E36" s="119"/>
      <c r="F36" s="119"/>
      <c r="G36" s="119"/>
      <c r="H36" s="119"/>
      <c r="I36" s="119"/>
      <c r="J36" s="118"/>
    </row>
    <row r="37" spans="1:10" x14ac:dyDescent="0.3">
      <c r="A37" s="208" t="s">
        <v>267</v>
      </c>
      <c r="B37" s="395">
        <v>1</v>
      </c>
      <c r="C37" s="472" t="s">
        <v>225</v>
      </c>
      <c r="D37" s="395">
        <v>300033035</v>
      </c>
      <c r="E37" s="505">
        <v>34100</v>
      </c>
      <c r="F37" s="494">
        <v>37855</v>
      </c>
      <c r="G37" s="92"/>
      <c r="H37" s="94"/>
      <c r="I37" s="92"/>
      <c r="J37" s="164" t="s">
        <v>71</v>
      </c>
    </row>
    <row r="38" spans="1:10" x14ac:dyDescent="0.3">
      <c r="A38" s="506"/>
      <c r="B38" s="395">
        <v>2</v>
      </c>
      <c r="C38" s="472" t="s">
        <v>198</v>
      </c>
      <c r="D38" s="395">
        <v>154322760</v>
      </c>
      <c r="E38" s="505">
        <v>32900</v>
      </c>
      <c r="F38" s="494">
        <v>34280</v>
      </c>
      <c r="G38" s="92"/>
      <c r="H38" s="94"/>
      <c r="I38" s="92"/>
      <c r="J38" s="164"/>
    </row>
    <row r="39" spans="1:10" x14ac:dyDescent="0.3">
      <c r="A39" s="506"/>
      <c r="B39" s="395">
        <v>3</v>
      </c>
      <c r="C39" s="472" t="s">
        <v>227</v>
      </c>
      <c r="D39" s="395">
        <v>304972120</v>
      </c>
      <c r="E39" s="505">
        <v>24000</v>
      </c>
      <c r="F39" s="494">
        <v>32300</v>
      </c>
      <c r="G39" s="92"/>
      <c r="H39" s="94"/>
      <c r="I39" s="92"/>
      <c r="J39" s="164"/>
    </row>
    <row r="40" spans="1:10" x14ac:dyDescent="0.3">
      <c r="A40" s="506"/>
      <c r="B40" s="395"/>
      <c r="C40" s="472"/>
      <c r="D40" s="395"/>
      <c r="E40" s="506"/>
      <c r="F40" s="495"/>
      <c r="G40" s="92"/>
      <c r="H40" s="94"/>
      <c r="I40" s="92"/>
      <c r="J40" s="164"/>
    </row>
    <row r="41" spans="1:10" x14ac:dyDescent="0.3">
      <c r="A41" s="208" t="s">
        <v>268</v>
      </c>
      <c r="B41" s="395">
        <v>1</v>
      </c>
      <c r="C41" s="472" t="s">
        <v>224</v>
      </c>
      <c r="D41" s="395">
        <v>154315762</v>
      </c>
      <c r="E41" s="505">
        <v>34779.449999999997</v>
      </c>
      <c r="F41" s="494">
        <v>33396</v>
      </c>
      <c r="G41" s="92"/>
      <c r="H41" s="94"/>
      <c r="I41" s="92"/>
      <c r="J41" s="164"/>
    </row>
    <row r="42" spans="1:10" x14ac:dyDescent="0.3">
      <c r="A42" s="506"/>
      <c r="B42" s="395">
        <v>2</v>
      </c>
      <c r="C42" s="472" t="s">
        <v>269</v>
      </c>
      <c r="D42" s="610">
        <v>248161410</v>
      </c>
      <c r="E42" s="505">
        <v>9803.4500000000007</v>
      </c>
      <c r="F42" s="494">
        <v>10686.6</v>
      </c>
      <c r="G42" s="92"/>
      <c r="H42" s="94"/>
      <c r="I42" s="92"/>
      <c r="J42" s="164"/>
    </row>
    <row r="43" spans="1:10" x14ac:dyDescent="0.3">
      <c r="A43" s="506"/>
      <c r="B43" s="395">
        <v>3</v>
      </c>
      <c r="C43" s="611" t="s">
        <v>270</v>
      </c>
      <c r="D43" s="612">
        <v>254273570</v>
      </c>
      <c r="E43" s="505">
        <v>14076</v>
      </c>
      <c r="F43" s="494">
        <v>13358.4</v>
      </c>
      <c r="G43" s="92"/>
      <c r="H43" s="94"/>
      <c r="I43" s="92"/>
      <c r="J43" s="164"/>
    </row>
    <row r="44" spans="1:10" x14ac:dyDescent="0.3">
      <c r="A44" s="506"/>
      <c r="B44" s="395"/>
      <c r="C44" s="611"/>
      <c r="D44" s="612"/>
      <c r="E44" s="506"/>
      <c r="F44" s="495"/>
      <c r="G44" s="92"/>
      <c r="H44" s="94"/>
      <c r="I44" s="92"/>
      <c r="J44" s="164"/>
    </row>
    <row r="45" spans="1:10" x14ac:dyDescent="0.3">
      <c r="A45" s="506"/>
      <c r="B45" s="613"/>
      <c r="C45" s="614"/>
      <c r="D45" s="613"/>
      <c r="E45" s="501"/>
      <c r="F45" s="608"/>
      <c r="G45" s="92"/>
      <c r="H45" s="94"/>
      <c r="I45" s="92"/>
      <c r="J45" s="164"/>
    </row>
    <row r="46" spans="1:10" x14ac:dyDescent="0.3">
      <c r="A46" s="208" t="s">
        <v>271</v>
      </c>
      <c r="B46" s="395">
        <v>1</v>
      </c>
      <c r="C46" s="472" t="s">
        <v>227</v>
      </c>
      <c r="D46" s="395">
        <v>304972120</v>
      </c>
      <c r="E46" s="505">
        <v>131324.60999999999</v>
      </c>
      <c r="F46" s="494">
        <v>125876.85</v>
      </c>
      <c r="G46" s="92"/>
      <c r="H46" s="94"/>
      <c r="I46" s="92"/>
      <c r="J46" s="164"/>
    </row>
    <row r="47" spans="1:10" x14ac:dyDescent="0.3">
      <c r="A47" s="506"/>
      <c r="B47" s="395">
        <v>2</v>
      </c>
      <c r="C47" s="472" t="s">
        <v>272</v>
      </c>
      <c r="D47" s="395">
        <v>302326599</v>
      </c>
      <c r="E47" s="505">
        <v>18043.87</v>
      </c>
      <c r="F47" s="494">
        <v>27737.07</v>
      </c>
      <c r="G47" s="94"/>
      <c r="H47" s="94"/>
      <c r="I47" s="92"/>
      <c r="J47" s="207"/>
    </row>
    <row r="48" spans="1:10" x14ac:dyDescent="0.3">
      <c r="A48" s="506"/>
      <c r="B48" s="395">
        <v>3</v>
      </c>
      <c r="C48" s="472" t="s">
        <v>273</v>
      </c>
      <c r="D48" s="395">
        <v>305680464</v>
      </c>
      <c r="E48" s="505">
        <v>39206.639999999999</v>
      </c>
      <c r="F48" s="494">
        <v>46643.41</v>
      </c>
      <c r="G48" s="94"/>
      <c r="H48" s="94"/>
      <c r="I48" s="92"/>
      <c r="J48" s="207"/>
    </row>
    <row r="49" spans="1:10" x14ac:dyDescent="0.3">
      <c r="A49" s="506"/>
      <c r="B49" s="395">
        <v>4</v>
      </c>
      <c r="C49" s="472" t="s">
        <v>274</v>
      </c>
      <c r="D49" s="395">
        <v>304185478</v>
      </c>
      <c r="E49" s="505">
        <v>4315.76</v>
      </c>
      <c r="F49" s="494">
        <v>39827.85</v>
      </c>
      <c r="G49" s="94"/>
      <c r="H49" s="94"/>
      <c r="I49" s="92"/>
      <c r="J49" s="207"/>
    </row>
    <row r="50" spans="1:10" x14ac:dyDescent="0.3">
      <c r="A50" s="506"/>
      <c r="B50" s="395">
        <v>5</v>
      </c>
      <c r="C50" s="611" t="s">
        <v>270</v>
      </c>
      <c r="D50" s="612">
        <v>254273570</v>
      </c>
      <c r="E50" s="505">
        <v>32198.79</v>
      </c>
      <c r="F50" s="35"/>
      <c r="G50" s="94"/>
      <c r="H50" s="94"/>
      <c r="I50" s="92"/>
      <c r="J50" s="207"/>
    </row>
    <row r="51" spans="1:10" x14ac:dyDescent="0.3">
      <c r="A51" s="506"/>
      <c r="B51" s="395"/>
      <c r="C51" s="615" t="s">
        <v>275</v>
      </c>
      <c r="D51" s="616">
        <v>300052039</v>
      </c>
      <c r="E51" s="617" t="s">
        <v>276</v>
      </c>
      <c r="F51" s="494">
        <v>26429.09</v>
      </c>
      <c r="G51" s="94"/>
      <c r="H51" s="94"/>
      <c r="I51" s="92"/>
      <c r="J51" s="207"/>
    </row>
    <row r="52" spans="1:10" x14ac:dyDescent="0.3">
      <c r="A52" s="113"/>
      <c r="B52" s="131"/>
      <c r="C52" s="238"/>
      <c r="D52" s="238"/>
      <c r="E52" s="238"/>
      <c r="F52" s="494">
        <v>2242.88</v>
      </c>
      <c r="G52" s="94"/>
      <c r="H52" s="94"/>
      <c r="I52" s="92"/>
      <c r="J52" s="207"/>
    </row>
    <row r="53" spans="1:10" x14ac:dyDescent="0.3">
      <c r="A53" s="113"/>
      <c r="B53" s="131"/>
      <c r="C53" s="70"/>
      <c r="D53" s="131"/>
      <c r="E53" s="94"/>
      <c r="F53" s="609"/>
      <c r="G53" s="94"/>
      <c r="H53" s="94"/>
      <c r="I53" s="92"/>
      <c r="J53" s="207"/>
    </row>
    <row r="54" spans="1:10" ht="14.4" x14ac:dyDescent="0.3">
      <c r="A54" s="113"/>
      <c r="B54" s="131"/>
      <c r="C54" s="70"/>
      <c r="D54" s="131"/>
      <c r="E54" s="94"/>
      <c r="F54" s="609"/>
      <c r="G54" s="94"/>
      <c r="H54" s="94"/>
      <c r="I54" s="92"/>
      <c r="J54" s="277" t="s">
        <v>50</v>
      </c>
    </row>
    <row r="55" spans="1:10" s="122" customFormat="1" x14ac:dyDescent="0.3">
      <c r="A55" s="542"/>
      <c r="B55" s="543"/>
      <c r="C55" s="544" t="s">
        <v>32</v>
      </c>
      <c r="D55" s="545"/>
      <c r="E55" s="545">
        <f>SUM(E37:E54)</f>
        <v>374748.57</v>
      </c>
      <c r="F55" s="545"/>
      <c r="G55" s="545">
        <f>SUM(G37:G54)</f>
        <v>0</v>
      </c>
      <c r="H55" s="545">
        <f>SUM(H37:H54)</f>
        <v>0</v>
      </c>
      <c r="I55" s="545">
        <f>SUM(I37:I54)</f>
        <v>0</v>
      </c>
      <c r="J55" s="546"/>
    </row>
    <row r="56" spans="1:10" x14ac:dyDescent="0.3">
      <c r="A56" s="116"/>
      <c r="B56" s="90"/>
      <c r="C56" s="530" t="s">
        <v>52</v>
      </c>
      <c r="D56" s="175"/>
      <c r="E56" s="525">
        <f>E12+E23+E33+E55</f>
        <v>374748.57</v>
      </c>
      <c r="F56" s="175"/>
      <c r="G56" s="175"/>
      <c r="H56" s="175"/>
      <c r="I56" s="175"/>
      <c r="J56" s="89"/>
    </row>
    <row r="57" spans="1:10" ht="12.75" customHeight="1" x14ac:dyDescent="0.3"/>
    <row r="58" spans="1:10" ht="12.75" customHeight="1" x14ac:dyDescent="0.3"/>
    <row r="60" spans="1:10" ht="12.75" customHeight="1" x14ac:dyDescent="0.3"/>
    <row r="61" spans="1:10" ht="12.75" customHeight="1" x14ac:dyDescent="0.3"/>
    <row r="62" spans="1:10" ht="12.75" customHeight="1" x14ac:dyDescent="0.3"/>
    <row r="63" spans="1:10" ht="12.75" customHeight="1" x14ac:dyDescent="0.3">
      <c r="A63" s="35"/>
      <c r="B63" s="35"/>
      <c r="C63" s="35"/>
      <c r="D63" s="35"/>
      <c r="E63" s="35"/>
      <c r="F63" s="35"/>
    </row>
    <row r="64" spans="1:10" ht="12.75" customHeight="1" x14ac:dyDescent="0.3">
      <c r="A64" s="35"/>
      <c r="B64" s="35"/>
      <c r="C64" s="35"/>
      <c r="D64" s="35"/>
      <c r="E64" s="35"/>
      <c r="F64" s="35"/>
    </row>
    <row r="65" spans="1:6" ht="12.75" customHeight="1" x14ac:dyDescent="0.3">
      <c r="A65" s="35"/>
      <c r="B65" s="35"/>
      <c r="C65" s="35"/>
      <c r="D65" s="35"/>
      <c r="E65" s="35"/>
      <c r="F65" s="35"/>
    </row>
    <row r="66" spans="1:6" ht="12.75" customHeight="1" x14ac:dyDescent="0.3">
      <c r="A66" s="35"/>
      <c r="B66" s="35"/>
      <c r="C66" s="35"/>
      <c r="D66" s="35"/>
      <c r="E66" s="35"/>
      <c r="F66" s="35"/>
    </row>
    <row r="67" spans="1:6" ht="12.75" customHeight="1" x14ac:dyDescent="0.3">
      <c r="A67" s="35"/>
      <c r="B67" s="35"/>
      <c r="C67" s="35"/>
      <c r="D67" s="35"/>
      <c r="E67" s="35"/>
      <c r="F67" s="35"/>
    </row>
    <row r="68" spans="1:6" ht="12.75" customHeight="1" x14ac:dyDescent="0.3">
      <c r="A68" s="35"/>
      <c r="B68" s="35"/>
      <c r="C68" s="35"/>
      <c r="D68" s="35"/>
      <c r="E68" s="35"/>
      <c r="F68" s="35"/>
    </row>
    <row r="69" spans="1:6" ht="12.75" customHeight="1" x14ac:dyDescent="0.3">
      <c r="A69" s="35"/>
      <c r="B69" s="35"/>
      <c r="C69" s="35"/>
      <c r="D69" s="35"/>
      <c r="E69" s="35"/>
      <c r="F69" s="35"/>
    </row>
    <row r="70" spans="1:6" ht="12.75" customHeight="1" x14ac:dyDescent="0.3">
      <c r="A70" s="35"/>
      <c r="B70" s="35"/>
      <c r="C70" s="35"/>
      <c r="D70" s="35"/>
      <c r="E70" s="35"/>
      <c r="F70" s="35"/>
    </row>
    <row r="71" spans="1:6" ht="12.75" customHeight="1" x14ac:dyDescent="0.3">
      <c r="A71" s="35"/>
      <c r="B71" s="35"/>
      <c r="C71" s="35"/>
      <c r="D71" s="35"/>
      <c r="E71" s="35"/>
      <c r="F71" s="35"/>
    </row>
    <row r="72" spans="1:6" ht="12.75" customHeight="1" x14ac:dyDescent="0.3">
      <c r="A72" s="35"/>
      <c r="B72" s="35"/>
      <c r="C72" s="35"/>
      <c r="D72" s="35"/>
      <c r="E72" s="35"/>
      <c r="F72" s="35"/>
    </row>
    <row r="73" spans="1:6" ht="12.75" customHeight="1" x14ac:dyDescent="0.3">
      <c r="A73" s="35"/>
      <c r="B73" s="35"/>
      <c r="C73" s="35"/>
      <c r="D73" s="35"/>
      <c r="E73" s="35"/>
      <c r="F73" s="35"/>
    </row>
    <row r="74" spans="1:6" ht="12.75" customHeight="1" x14ac:dyDescent="0.3">
      <c r="A74" s="35"/>
      <c r="B74" s="35"/>
      <c r="C74" s="35"/>
      <c r="D74" s="35"/>
      <c r="E74" s="35"/>
      <c r="F74" s="35"/>
    </row>
    <row r="75" spans="1:6" ht="12.75" customHeight="1" x14ac:dyDescent="0.3">
      <c r="A75" s="35"/>
      <c r="B75" s="35"/>
      <c r="C75" s="35"/>
      <c r="D75" s="35"/>
      <c r="E75" s="35"/>
      <c r="F75" s="35"/>
    </row>
    <row r="76" spans="1:6" ht="12.75" customHeight="1" x14ac:dyDescent="0.3">
      <c r="A76" s="35"/>
      <c r="B76" s="35"/>
      <c r="C76" s="35"/>
      <c r="D76" s="35"/>
      <c r="E76" s="35"/>
      <c r="F76" s="35"/>
    </row>
    <row r="77" spans="1:6" ht="12.75" customHeight="1" x14ac:dyDescent="0.3">
      <c r="A77" s="35"/>
      <c r="B77" s="35"/>
      <c r="C77" s="35"/>
      <c r="D77" s="35"/>
      <c r="E77" s="35"/>
      <c r="F77" s="35"/>
    </row>
    <row r="78" spans="1:6" ht="12.75" customHeight="1" x14ac:dyDescent="0.3"/>
    <row r="79" spans="1:6" ht="12.75" customHeight="1" x14ac:dyDescent="0.3"/>
    <row r="80" spans="1:6" ht="12.75" customHeight="1" x14ac:dyDescent="0.3"/>
    <row r="81" ht="12.75" customHeight="1" x14ac:dyDescent="0.3"/>
    <row r="82" ht="12.75" customHeight="1" x14ac:dyDescent="0.3"/>
    <row r="83" ht="12.75" customHeight="1" x14ac:dyDescent="0.3"/>
    <row r="84" ht="12.75" customHeight="1" x14ac:dyDescent="0.3"/>
    <row r="85" ht="12.75" customHeight="1" x14ac:dyDescent="0.3"/>
    <row r="86" ht="12.75" customHeight="1" x14ac:dyDescent="0.3"/>
    <row r="87" ht="12.75" customHeight="1" x14ac:dyDescent="0.3"/>
    <row r="88" ht="12.75" customHeight="1" x14ac:dyDescent="0.3"/>
    <row r="89" ht="12.75" customHeight="1" x14ac:dyDescent="0.3"/>
    <row r="90" ht="12.75" customHeight="1" x14ac:dyDescent="0.3"/>
    <row r="91" ht="12.75" customHeight="1" x14ac:dyDescent="0.3"/>
    <row r="92" ht="12.75" customHeight="1" x14ac:dyDescent="0.3"/>
    <row r="93" ht="12.75" customHeight="1" x14ac:dyDescent="0.3"/>
    <row r="94" ht="12.75" customHeight="1" x14ac:dyDescent="0.3"/>
    <row r="95" ht="12.75" customHeight="1" x14ac:dyDescent="0.3"/>
    <row r="96" ht="12.75" customHeight="1" x14ac:dyDescent="0.3"/>
    <row r="97" ht="12.75" customHeight="1" x14ac:dyDescent="0.3"/>
    <row r="98" ht="12.75" customHeight="1" x14ac:dyDescent="0.3"/>
    <row r="99" ht="12.75" customHeight="1" x14ac:dyDescent="0.3"/>
    <row r="100" ht="12.75" customHeight="1" x14ac:dyDescent="0.3"/>
    <row r="101" ht="12.75" customHeight="1" x14ac:dyDescent="0.3"/>
    <row r="102" ht="12.75" customHeight="1" x14ac:dyDescent="0.3"/>
    <row r="103" ht="12.75" customHeight="1" x14ac:dyDescent="0.3"/>
    <row r="104" ht="12.75" customHeight="1" x14ac:dyDescent="0.3"/>
    <row r="105" ht="12.75" customHeight="1" x14ac:dyDescent="0.3"/>
    <row r="106" ht="12.75" customHeight="1" x14ac:dyDescent="0.3"/>
    <row r="107" ht="12.75" customHeight="1" x14ac:dyDescent="0.3"/>
    <row r="108" ht="12.75" customHeight="1" x14ac:dyDescent="0.3"/>
    <row r="109" ht="12.75" customHeight="1" x14ac:dyDescent="0.3"/>
    <row r="110" ht="12.75" customHeight="1" x14ac:dyDescent="0.3"/>
    <row r="111" ht="12.75" customHeight="1" x14ac:dyDescent="0.3"/>
    <row r="112" ht="12.75" customHeight="1" x14ac:dyDescent="0.3"/>
    <row r="113" ht="12.75" customHeight="1" x14ac:dyDescent="0.3"/>
    <row r="114" ht="12.75" customHeight="1" x14ac:dyDescent="0.3"/>
    <row r="115" ht="12.75" customHeight="1" x14ac:dyDescent="0.3"/>
    <row r="116" ht="12.75" customHeight="1" x14ac:dyDescent="0.3"/>
    <row r="117" ht="12.75" customHeight="1" x14ac:dyDescent="0.3"/>
    <row r="118" ht="12.75" customHeight="1" x14ac:dyDescent="0.3"/>
    <row r="119" ht="12.75" customHeight="1" x14ac:dyDescent="0.3"/>
    <row r="120" ht="12.75" customHeight="1" x14ac:dyDescent="0.3"/>
    <row r="121" ht="12.75" customHeight="1" x14ac:dyDescent="0.3"/>
    <row r="122" ht="12.75" customHeight="1" x14ac:dyDescent="0.3"/>
    <row r="123" ht="12.75" customHeight="1" x14ac:dyDescent="0.3"/>
    <row r="124" ht="12.75" customHeight="1" x14ac:dyDescent="0.3"/>
    <row r="125" ht="12.75" customHeight="1" x14ac:dyDescent="0.3"/>
    <row r="126" ht="12.75" customHeight="1" x14ac:dyDescent="0.3"/>
    <row r="127" ht="12.75" customHeight="1" x14ac:dyDescent="0.3"/>
    <row r="128" ht="12.75" customHeight="1" x14ac:dyDescent="0.3"/>
    <row r="129" ht="12.75" customHeight="1" x14ac:dyDescent="0.3"/>
    <row r="130" ht="12.75" customHeight="1" x14ac:dyDescent="0.3"/>
    <row r="131" ht="12.75" customHeight="1" x14ac:dyDescent="0.3"/>
    <row r="132" ht="12.75" customHeight="1" x14ac:dyDescent="0.3"/>
    <row r="133" ht="12.75" customHeight="1" x14ac:dyDescent="0.3"/>
    <row r="134" ht="12.75" customHeight="1" x14ac:dyDescent="0.3"/>
    <row r="135" ht="12.75" customHeight="1" x14ac:dyDescent="0.3"/>
    <row r="136" ht="12.75" customHeight="1" x14ac:dyDescent="0.3"/>
    <row r="137" ht="12.75" customHeight="1" x14ac:dyDescent="0.3"/>
    <row r="138" ht="12.75" customHeight="1" x14ac:dyDescent="0.3"/>
    <row r="139" ht="12.75" customHeight="1" x14ac:dyDescent="0.3"/>
    <row r="140" ht="12.75" customHeight="1" x14ac:dyDescent="0.3"/>
    <row r="141" ht="12.75" customHeight="1" x14ac:dyDescent="0.3"/>
    <row r="142" ht="12.75" customHeight="1" x14ac:dyDescent="0.3"/>
    <row r="143" ht="12.75" customHeight="1" x14ac:dyDescent="0.3"/>
    <row r="144" ht="12.75" customHeight="1" x14ac:dyDescent="0.3"/>
    <row r="145" ht="12.75" customHeight="1" x14ac:dyDescent="0.3"/>
    <row r="146" ht="12.75" customHeight="1" x14ac:dyDescent="0.3"/>
    <row r="147" ht="12.75" customHeight="1" x14ac:dyDescent="0.3"/>
    <row r="148" ht="12.75" customHeight="1" x14ac:dyDescent="0.3"/>
    <row r="149" ht="12.75" customHeight="1" x14ac:dyDescent="0.3"/>
    <row r="150" ht="12.75" customHeight="1" x14ac:dyDescent="0.3"/>
    <row r="151" ht="12.75" customHeight="1" x14ac:dyDescent="0.3"/>
    <row r="152" ht="12.75" customHeight="1" x14ac:dyDescent="0.3"/>
    <row r="153" ht="12.75" customHeight="1" x14ac:dyDescent="0.3"/>
    <row r="154" ht="12.75" customHeight="1" x14ac:dyDescent="0.3"/>
    <row r="155" ht="12.75" customHeight="1" x14ac:dyDescent="0.3"/>
    <row r="156" ht="12.75" customHeight="1" x14ac:dyDescent="0.3"/>
    <row r="157" ht="12.75" customHeight="1" x14ac:dyDescent="0.3"/>
    <row r="158" ht="12.75" customHeight="1" x14ac:dyDescent="0.3"/>
    <row r="159" ht="12.75" customHeight="1" x14ac:dyDescent="0.3"/>
    <row r="160" ht="12.75" customHeight="1" x14ac:dyDescent="0.3"/>
    <row r="161" ht="12.75" customHeight="1" x14ac:dyDescent="0.3"/>
    <row r="162" ht="12.75" customHeight="1" x14ac:dyDescent="0.3"/>
    <row r="163" ht="12.75" customHeight="1" x14ac:dyDescent="0.3"/>
    <row r="164" ht="12.75" customHeight="1" x14ac:dyDescent="0.3"/>
    <row r="165" ht="12.75" customHeight="1" x14ac:dyDescent="0.3"/>
    <row r="166" ht="12.75" customHeight="1" x14ac:dyDescent="0.3"/>
    <row r="167" ht="12.75" customHeight="1" x14ac:dyDescent="0.3"/>
    <row r="168" ht="12.75" customHeight="1" x14ac:dyDescent="0.3"/>
    <row r="169" ht="12.75" customHeight="1" x14ac:dyDescent="0.3"/>
    <row r="170" ht="12.75" customHeight="1" x14ac:dyDescent="0.3"/>
    <row r="171" ht="12.75" customHeight="1" x14ac:dyDescent="0.3"/>
    <row r="172" ht="12.75" customHeight="1" x14ac:dyDescent="0.3"/>
    <row r="173" ht="12.75" customHeight="1" x14ac:dyDescent="0.3"/>
    <row r="174" ht="12.75" customHeight="1" x14ac:dyDescent="0.3"/>
    <row r="175" ht="12.75" customHeight="1" x14ac:dyDescent="0.3"/>
    <row r="176" ht="12.75" customHeight="1" x14ac:dyDescent="0.3"/>
    <row r="177" ht="12.75" customHeight="1" x14ac:dyDescent="0.3"/>
    <row r="178" ht="12.75" customHeight="1" x14ac:dyDescent="0.3"/>
    <row r="179" ht="12.75" customHeight="1" x14ac:dyDescent="0.3"/>
    <row r="180" ht="12.75" customHeight="1" x14ac:dyDescent="0.3"/>
    <row r="181" ht="12.75" customHeight="1" x14ac:dyDescent="0.3"/>
    <row r="182" ht="12.75" customHeight="1" x14ac:dyDescent="0.3"/>
    <row r="183" ht="12.75" customHeight="1" x14ac:dyDescent="0.3"/>
    <row r="184" ht="12.75" customHeight="1" x14ac:dyDescent="0.3"/>
    <row r="185" ht="12.75" customHeight="1" x14ac:dyDescent="0.3"/>
    <row r="186" ht="12.75" customHeight="1" x14ac:dyDescent="0.3"/>
    <row r="187" ht="12.75" customHeight="1" x14ac:dyDescent="0.3"/>
    <row r="188" ht="12.75" customHeight="1" x14ac:dyDescent="0.3"/>
    <row r="189" ht="12.75" customHeight="1" x14ac:dyDescent="0.3"/>
    <row r="190" ht="12.75" customHeight="1" x14ac:dyDescent="0.3"/>
    <row r="191" ht="12.75" customHeight="1" x14ac:dyDescent="0.3"/>
    <row r="192" ht="12.75" customHeight="1" x14ac:dyDescent="0.3"/>
    <row r="193" ht="12.75" customHeight="1" x14ac:dyDescent="0.3"/>
    <row r="194" ht="12.75" customHeight="1" x14ac:dyDescent="0.3"/>
    <row r="195" ht="12.75" customHeight="1" x14ac:dyDescent="0.3"/>
    <row r="196" ht="12.75" customHeight="1" x14ac:dyDescent="0.3"/>
    <row r="197" ht="12.75" customHeight="1" x14ac:dyDescent="0.3"/>
    <row r="198" ht="12.75" customHeight="1" x14ac:dyDescent="0.3"/>
    <row r="199" ht="12.75" customHeight="1" x14ac:dyDescent="0.3"/>
    <row r="200" ht="12.75" customHeight="1" x14ac:dyDescent="0.3"/>
    <row r="201" ht="12.75" customHeight="1" x14ac:dyDescent="0.3"/>
    <row r="202" ht="12.75" customHeight="1" x14ac:dyDescent="0.3"/>
    <row r="203" ht="12.75" customHeight="1" x14ac:dyDescent="0.3"/>
    <row r="204" ht="12.75" customHeight="1" x14ac:dyDescent="0.3"/>
    <row r="205" ht="12.75" customHeight="1" x14ac:dyDescent="0.3"/>
    <row r="206" ht="12.75" customHeight="1" x14ac:dyDescent="0.3"/>
    <row r="207" ht="12.75" customHeight="1" x14ac:dyDescent="0.3"/>
    <row r="208" ht="12.75" customHeight="1" x14ac:dyDescent="0.3"/>
    <row r="209" ht="12.75" customHeight="1" x14ac:dyDescent="0.3"/>
    <row r="210" ht="12.75" customHeight="1" x14ac:dyDescent="0.3"/>
    <row r="211" ht="12.75" customHeight="1" x14ac:dyDescent="0.3"/>
    <row r="212" ht="12.75" customHeight="1" x14ac:dyDescent="0.3"/>
    <row r="213" ht="12.75" customHeight="1" x14ac:dyDescent="0.3"/>
    <row r="214" ht="12.75" customHeight="1" x14ac:dyDescent="0.3"/>
    <row r="215" ht="12.75" customHeight="1" x14ac:dyDescent="0.3"/>
    <row r="216" ht="12.75" customHeight="1" x14ac:dyDescent="0.3"/>
    <row r="217" ht="12.75" customHeight="1" x14ac:dyDescent="0.3"/>
    <row r="218" ht="12.75" customHeight="1" x14ac:dyDescent="0.3"/>
    <row r="219" ht="12.75" customHeight="1" x14ac:dyDescent="0.3"/>
    <row r="220" ht="12.75" customHeight="1" x14ac:dyDescent="0.3"/>
    <row r="221" ht="12.75" customHeight="1" x14ac:dyDescent="0.3"/>
    <row r="222" ht="12.75" customHeight="1" x14ac:dyDescent="0.3"/>
    <row r="223" ht="12.75" customHeight="1" x14ac:dyDescent="0.3"/>
    <row r="224" ht="12.75" customHeight="1" x14ac:dyDescent="0.3"/>
    <row r="225" ht="12.75" customHeight="1" x14ac:dyDescent="0.3"/>
    <row r="226" ht="12.75" customHeight="1" x14ac:dyDescent="0.3"/>
    <row r="227" ht="12.75" customHeight="1" x14ac:dyDescent="0.3"/>
    <row r="228" ht="12.75" customHeight="1" x14ac:dyDescent="0.3"/>
    <row r="229" ht="12.75" customHeight="1" x14ac:dyDescent="0.3"/>
    <row r="230" ht="12.75" customHeight="1" x14ac:dyDescent="0.3"/>
    <row r="231" ht="12.75" customHeight="1" x14ac:dyDescent="0.3"/>
    <row r="232" ht="12.75" customHeight="1" x14ac:dyDescent="0.3"/>
    <row r="233" ht="12.75" customHeight="1" x14ac:dyDescent="0.3"/>
    <row r="234" ht="12.75" customHeight="1" x14ac:dyDescent="0.3"/>
    <row r="235" ht="12.75" customHeight="1" x14ac:dyDescent="0.3"/>
    <row r="236" ht="12.75" customHeight="1" x14ac:dyDescent="0.3"/>
    <row r="237" ht="12.75" customHeight="1" x14ac:dyDescent="0.3"/>
    <row r="238" ht="12.75" customHeight="1" x14ac:dyDescent="0.3"/>
    <row r="239" ht="12.75" customHeight="1" x14ac:dyDescent="0.3"/>
    <row r="240" ht="12.75" customHeight="1" x14ac:dyDescent="0.3"/>
    <row r="241" ht="12.75" customHeight="1" x14ac:dyDescent="0.3"/>
    <row r="242" ht="12.75" customHeight="1" x14ac:dyDescent="0.3"/>
    <row r="243" ht="12.75" customHeight="1" x14ac:dyDescent="0.3"/>
    <row r="244" ht="12.75" customHeight="1" x14ac:dyDescent="0.3"/>
    <row r="245" ht="12.75" customHeight="1" x14ac:dyDescent="0.3"/>
    <row r="246" ht="12.75" customHeight="1" x14ac:dyDescent="0.3"/>
    <row r="247" ht="12.75" customHeight="1" x14ac:dyDescent="0.3"/>
    <row r="248" ht="12.75" customHeight="1" x14ac:dyDescent="0.3"/>
    <row r="249" ht="12.75" customHeight="1" x14ac:dyDescent="0.3"/>
    <row r="250" ht="12.75" customHeight="1" x14ac:dyDescent="0.3"/>
    <row r="251" ht="12.75" customHeight="1" x14ac:dyDescent="0.3"/>
    <row r="252" ht="12.75" customHeight="1" x14ac:dyDescent="0.3"/>
    <row r="253" ht="12.75" customHeight="1" x14ac:dyDescent="0.3"/>
    <row r="254" ht="12.75" customHeight="1" x14ac:dyDescent="0.3"/>
    <row r="255" ht="12.75" customHeight="1" x14ac:dyDescent="0.3"/>
    <row r="256" ht="12.75" customHeight="1" x14ac:dyDescent="0.3"/>
    <row r="257" ht="12.75" customHeight="1" x14ac:dyDescent="0.3"/>
    <row r="258" ht="12.75" customHeight="1" x14ac:dyDescent="0.3"/>
    <row r="259" ht="12.75" customHeight="1" x14ac:dyDescent="0.3"/>
    <row r="260" ht="12.75" customHeight="1" x14ac:dyDescent="0.3"/>
    <row r="261" ht="12.75" customHeight="1" x14ac:dyDescent="0.3"/>
    <row r="262" ht="12.75" customHeight="1" x14ac:dyDescent="0.3"/>
    <row r="263" ht="12.75" customHeight="1" x14ac:dyDescent="0.3"/>
    <row r="264" ht="12.75" customHeight="1" x14ac:dyDescent="0.3"/>
    <row r="265" ht="12.75" customHeight="1" x14ac:dyDescent="0.3"/>
    <row r="266" ht="12.75" customHeight="1" x14ac:dyDescent="0.3"/>
    <row r="267" ht="12.75" customHeight="1" x14ac:dyDescent="0.3"/>
    <row r="268" ht="12.75" customHeight="1" x14ac:dyDescent="0.3"/>
    <row r="269" ht="12.75" customHeight="1" x14ac:dyDescent="0.3"/>
    <row r="270" ht="12.75" customHeight="1" x14ac:dyDescent="0.3"/>
    <row r="271" ht="12.75" customHeight="1" x14ac:dyDescent="0.3"/>
    <row r="272" ht="12.75" customHeight="1" x14ac:dyDescent="0.3"/>
    <row r="273" ht="12.75" customHeight="1" x14ac:dyDescent="0.3"/>
    <row r="274" ht="12.75" customHeight="1" x14ac:dyDescent="0.3"/>
    <row r="275" ht="12.75" customHeight="1" x14ac:dyDescent="0.3"/>
    <row r="276" ht="12.75" customHeight="1" x14ac:dyDescent="0.3"/>
    <row r="277" ht="12.75" customHeight="1" x14ac:dyDescent="0.3"/>
    <row r="278" ht="12.75" customHeight="1" x14ac:dyDescent="0.3"/>
    <row r="279" ht="12.75" customHeight="1" x14ac:dyDescent="0.3"/>
    <row r="280" ht="12.75" customHeight="1" x14ac:dyDescent="0.3"/>
    <row r="281" ht="12.75" customHeight="1" x14ac:dyDescent="0.3"/>
    <row r="282" ht="12.75" customHeight="1" x14ac:dyDescent="0.3"/>
    <row r="283" ht="12.75" customHeight="1" x14ac:dyDescent="0.3"/>
    <row r="284" ht="12.75" customHeight="1" x14ac:dyDescent="0.3"/>
    <row r="285" ht="12.75" customHeight="1" x14ac:dyDescent="0.3"/>
    <row r="286" ht="12.75" customHeight="1" x14ac:dyDescent="0.3"/>
    <row r="287" ht="12.75" customHeight="1" x14ac:dyDescent="0.3"/>
    <row r="288" ht="12.75" customHeight="1" x14ac:dyDescent="0.3"/>
    <row r="289" ht="12.75" customHeight="1" x14ac:dyDescent="0.3"/>
    <row r="290" ht="12.75" customHeight="1" x14ac:dyDescent="0.3"/>
    <row r="291" ht="12.75" customHeight="1" x14ac:dyDescent="0.3"/>
    <row r="292" ht="12.75" customHeight="1" x14ac:dyDescent="0.3"/>
    <row r="293" ht="12.75" customHeight="1" x14ac:dyDescent="0.3"/>
    <row r="294" ht="12.75" customHeight="1" x14ac:dyDescent="0.3"/>
    <row r="295" ht="12.75" customHeight="1" x14ac:dyDescent="0.3"/>
    <row r="296" ht="12.75" customHeight="1" x14ac:dyDescent="0.3"/>
    <row r="297" ht="12.75" customHeight="1" x14ac:dyDescent="0.3"/>
    <row r="298" ht="12.75" customHeight="1" x14ac:dyDescent="0.3"/>
    <row r="299" ht="12.75" customHeight="1" x14ac:dyDescent="0.3"/>
    <row r="300" ht="12.75" customHeight="1" x14ac:dyDescent="0.3"/>
    <row r="301" ht="12.75" customHeight="1" x14ac:dyDescent="0.3"/>
    <row r="302" ht="12.75" customHeight="1" x14ac:dyDescent="0.3"/>
    <row r="303" ht="12.75" customHeight="1" x14ac:dyDescent="0.3"/>
    <row r="304" ht="12.75" customHeight="1" x14ac:dyDescent="0.3"/>
    <row r="305" ht="12.75" customHeight="1" x14ac:dyDescent="0.3"/>
    <row r="306" ht="12.75" customHeight="1" x14ac:dyDescent="0.3"/>
    <row r="307" ht="12.75" customHeight="1" x14ac:dyDescent="0.3"/>
    <row r="308" ht="12.75" customHeight="1" x14ac:dyDescent="0.3"/>
    <row r="309" ht="12.75" customHeight="1" x14ac:dyDescent="0.3"/>
    <row r="310" ht="12.75" customHeight="1" x14ac:dyDescent="0.3"/>
    <row r="311" ht="12.75" customHeight="1" x14ac:dyDescent="0.3"/>
    <row r="312" ht="12.75" customHeight="1" x14ac:dyDescent="0.3"/>
    <row r="313" ht="12.75" customHeight="1" x14ac:dyDescent="0.3"/>
    <row r="314" ht="12.75" customHeight="1" x14ac:dyDescent="0.3"/>
    <row r="315" ht="12.75" customHeight="1" x14ac:dyDescent="0.3"/>
    <row r="316" ht="12.75" customHeight="1" x14ac:dyDescent="0.3"/>
    <row r="317" ht="12.75" customHeight="1" x14ac:dyDescent="0.3"/>
    <row r="318" ht="12.75" customHeight="1" x14ac:dyDescent="0.3"/>
    <row r="319" ht="12.75" customHeight="1" x14ac:dyDescent="0.3"/>
    <row r="320" ht="12.75" customHeight="1" x14ac:dyDescent="0.3"/>
    <row r="321" ht="12.75" customHeight="1" x14ac:dyDescent="0.3"/>
    <row r="322" ht="12.75" customHeight="1" x14ac:dyDescent="0.3"/>
    <row r="323" ht="12.75" customHeight="1" x14ac:dyDescent="0.3"/>
    <row r="324" ht="12.75" customHeight="1" x14ac:dyDescent="0.3"/>
    <row r="325" ht="12.75" customHeight="1" x14ac:dyDescent="0.3"/>
    <row r="326" ht="12.75" customHeight="1" x14ac:dyDescent="0.3"/>
    <row r="327" ht="12.75" customHeight="1" x14ac:dyDescent="0.3"/>
    <row r="328" ht="12.75" customHeight="1" x14ac:dyDescent="0.3"/>
    <row r="329" ht="12.75" customHeight="1" x14ac:dyDescent="0.3"/>
    <row r="330" ht="12.75" customHeight="1" x14ac:dyDescent="0.3"/>
    <row r="331" ht="12.75" customHeight="1" x14ac:dyDescent="0.3"/>
    <row r="332" ht="12.75" customHeight="1" x14ac:dyDescent="0.3"/>
    <row r="333" ht="12.75" customHeight="1" x14ac:dyDescent="0.3"/>
    <row r="334" ht="12.75" customHeight="1" x14ac:dyDescent="0.3"/>
    <row r="335" ht="12.75" customHeight="1" x14ac:dyDescent="0.3"/>
    <row r="336" ht="12.75" customHeight="1" x14ac:dyDescent="0.3"/>
    <row r="337" ht="12.75" customHeight="1" x14ac:dyDescent="0.3"/>
    <row r="338" ht="12.75" customHeight="1" x14ac:dyDescent="0.3"/>
    <row r="339" ht="12.75" customHeight="1" x14ac:dyDescent="0.3"/>
    <row r="340" ht="12.75" customHeight="1" x14ac:dyDescent="0.3"/>
    <row r="341" ht="12.75" customHeight="1" x14ac:dyDescent="0.3"/>
    <row r="342" ht="12.75" customHeight="1" x14ac:dyDescent="0.3"/>
    <row r="343" ht="12.75" customHeight="1" x14ac:dyDescent="0.3"/>
    <row r="344" ht="12.75" customHeight="1" x14ac:dyDescent="0.3"/>
    <row r="345" ht="12.75" customHeight="1" x14ac:dyDescent="0.3"/>
    <row r="346" ht="12.75" customHeight="1" x14ac:dyDescent="0.3"/>
    <row r="347" ht="12.75" customHeight="1" x14ac:dyDescent="0.3"/>
    <row r="348" ht="12.75" customHeight="1" x14ac:dyDescent="0.3"/>
    <row r="349" ht="12.75" customHeight="1" x14ac:dyDescent="0.3"/>
    <row r="350" ht="12.75" customHeight="1" x14ac:dyDescent="0.3"/>
    <row r="351" ht="12.75" customHeight="1" x14ac:dyDescent="0.3"/>
    <row r="352" ht="12.75" customHeight="1" x14ac:dyDescent="0.3"/>
    <row r="353" ht="12.75" customHeight="1" x14ac:dyDescent="0.3"/>
    <row r="354" ht="12.75" customHeight="1" x14ac:dyDescent="0.3"/>
    <row r="355" ht="12.75" customHeight="1" x14ac:dyDescent="0.3"/>
    <row r="356" ht="12.75" customHeight="1" x14ac:dyDescent="0.3"/>
    <row r="357" ht="12.75" customHeight="1" x14ac:dyDescent="0.3"/>
    <row r="358" ht="12.75" customHeight="1" x14ac:dyDescent="0.3"/>
    <row r="359" ht="12.75" customHeight="1" x14ac:dyDescent="0.3"/>
    <row r="360" ht="12.75" customHeight="1" x14ac:dyDescent="0.3"/>
    <row r="361" ht="12.75" customHeight="1" x14ac:dyDescent="0.3"/>
    <row r="362" ht="12.75" customHeight="1" x14ac:dyDescent="0.3"/>
    <row r="363" ht="12.75" customHeight="1" x14ac:dyDescent="0.3"/>
    <row r="364" ht="12.75" customHeight="1" x14ac:dyDescent="0.3"/>
    <row r="365" ht="12.75" customHeight="1" x14ac:dyDescent="0.3"/>
    <row r="366" ht="12.75" customHeight="1" x14ac:dyDescent="0.3"/>
    <row r="367" ht="12.75" customHeight="1" x14ac:dyDescent="0.3"/>
    <row r="368" ht="12.75" customHeight="1" x14ac:dyDescent="0.3"/>
    <row r="369" ht="12.75" customHeight="1" x14ac:dyDescent="0.3"/>
    <row r="370" ht="12.75" customHeight="1" x14ac:dyDescent="0.3"/>
    <row r="371" ht="12.75" customHeight="1" x14ac:dyDescent="0.3"/>
    <row r="372" ht="12.75" customHeight="1" x14ac:dyDescent="0.3"/>
    <row r="373" ht="12.75" customHeight="1" x14ac:dyDescent="0.3"/>
    <row r="374" ht="12.75" customHeight="1" x14ac:dyDescent="0.3"/>
    <row r="375" ht="12.75" customHeight="1" x14ac:dyDescent="0.3"/>
    <row r="376" ht="12.75" customHeight="1" x14ac:dyDescent="0.3"/>
    <row r="377" ht="12.75" customHeight="1" x14ac:dyDescent="0.3"/>
    <row r="378" ht="12.75" customHeight="1" x14ac:dyDescent="0.3"/>
    <row r="379" ht="12.75" customHeight="1" x14ac:dyDescent="0.3"/>
    <row r="380" ht="12.75" customHeight="1" x14ac:dyDescent="0.3"/>
    <row r="381" ht="12.75" customHeight="1" x14ac:dyDescent="0.3"/>
    <row r="382" ht="12.75" customHeight="1" x14ac:dyDescent="0.3"/>
    <row r="383" ht="12.75" customHeight="1" x14ac:dyDescent="0.3"/>
    <row r="384" ht="12.75" customHeight="1" x14ac:dyDescent="0.3"/>
    <row r="385" ht="12.75" customHeight="1" x14ac:dyDescent="0.3"/>
    <row r="386" ht="12.75" customHeight="1" x14ac:dyDescent="0.3"/>
    <row r="387" ht="12.75" customHeight="1" x14ac:dyDescent="0.3"/>
    <row r="388" ht="12.75" customHeight="1" x14ac:dyDescent="0.3"/>
    <row r="389" ht="12.75" customHeight="1" x14ac:dyDescent="0.3"/>
    <row r="390" ht="12.75" customHeight="1" x14ac:dyDescent="0.3"/>
    <row r="391" ht="12.75" customHeight="1" x14ac:dyDescent="0.3"/>
    <row r="392" ht="12.75" customHeight="1" x14ac:dyDescent="0.3"/>
    <row r="393" ht="12.75" customHeight="1" x14ac:dyDescent="0.3"/>
    <row r="394" ht="12.75" customHeight="1" x14ac:dyDescent="0.3"/>
    <row r="395" ht="12.75" customHeight="1" x14ac:dyDescent="0.3"/>
    <row r="396" ht="12.75" customHeight="1" x14ac:dyDescent="0.3"/>
    <row r="397" ht="12.75" customHeight="1" x14ac:dyDescent="0.3"/>
    <row r="398" ht="12.75" customHeight="1" x14ac:dyDescent="0.3"/>
    <row r="399" ht="12.75" customHeight="1" x14ac:dyDescent="0.3"/>
    <row r="400" ht="12.75" customHeight="1" x14ac:dyDescent="0.3"/>
    <row r="401" ht="12.75" customHeight="1" x14ac:dyDescent="0.3"/>
    <row r="402" ht="12.75" customHeight="1" x14ac:dyDescent="0.3"/>
    <row r="403" ht="12.75" customHeight="1" x14ac:dyDescent="0.3"/>
    <row r="404" ht="12.75" customHeight="1" x14ac:dyDescent="0.3"/>
    <row r="405" ht="12.75" customHeight="1" x14ac:dyDescent="0.3"/>
    <row r="406" ht="12.75" customHeight="1" x14ac:dyDescent="0.3"/>
    <row r="407" ht="12.75" customHeight="1" x14ac:dyDescent="0.3"/>
    <row r="408" ht="12.75" customHeight="1" x14ac:dyDescent="0.3"/>
    <row r="409" ht="12.75" customHeight="1" x14ac:dyDescent="0.3"/>
    <row r="410" ht="12.75" customHeight="1" x14ac:dyDescent="0.3"/>
    <row r="411" ht="12.75" customHeight="1" x14ac:dyDescent="0.3"/>
    <row r="412" ht="12.75" customHeight="1" x14ac:dyDescent="0.3"/>
    <row r="413" ht="12.75" customHeight="1" x14ac:dyDescent="0.3"/>
    <row r="414" ht="12.75" customHeight="1" x14ac:dyDescent="0.3"/>
    <row r="415" ht="12.75" customHeight="1" x14ac:dyDescent="0.3"/>
    <row r="416" ht="12.75" customHeight="1" x14ac:dyDescent="0.3"/>
    <row r="417" ht="12.75" customHeight="1" x14ac:dyDescent="0.3"/>
    <row r="418" ht="12.75" customHeight="1" x14ac:dyDescent="0.3"/>
    <row r="419" ht="12.75" customHeight="1" x14ac:dyDescent="0.3"/>
    <row r="420" ht="12.75" customHeight="1" x14ac:dyDescent="0.3"/>
    <row r="421" ht="12.75" customHeight="1" x14ac:dyDescent="0.3"/>
    <row r="422" ht="12.75" customHeight="1" x14ac:dyDescent="0.3"/>
    <row r="423" ht="12.75" customHeight="1" x14ac:dyDescent="0.3"/>
    <row r="424" ht="12.75" customHeight="1" x14ac:dyDescent="0.3"/>
    <row r="425" ht="12.75" customHeight="1" x14ac:dyDescent="0.3"/>
    <row r="426" ht="12.75" customHeight="1" x14ac:dyDescent="0.3"/>
    <row r="427" ht="12.75" customHeight="1" x14ac:dyDescent="0.3"/>
    <row r="428" ht="12.75" customHeight="1" x14ac:dyDescent="0.3"/>
    <row r="429" ht="12.75" customHeight="1" x14ac:dyDescent="0.3"/>
    <row r="430" ht="12.75" customHeight="1" x14ac:dyDescent="0.3"/>
    <row r="431" ht="12.75" customHeight="1" x14ac:dyDescent="0.3"/>
    <row r="432" ht="12.75" customHeight="1" x14ac:dyDescent="0.3"/>
    <row r="433" ht="12.75" customHeight="1" x14ac:dyDescent="0.3"/>
    <row r="434" ht="12.75" customHeight="1" x14ac:dyDescent="0.3"/>
    <row r="435" ht="12.75" customHeight="1" x14ac:dyDescent="0.3"/>
    <row r="436" ht="12.75" customHeight="1" x14ac:dyDescent="0.3"/>
    <row r="437" ht="12.75" customHeight="1" x14ac:dyDescent="0.3"/>
    <row r="438" ht="12.75" customHeight="1" x14ac:dyDescent="0.3"/>
    <row r="439" ht="12.75" customHeight="1" x14ac:dyDescent="0.3"/>
    <row r="440" ht="12.75" customHeight="1" x14ac:dyDescent="0.3"/>
    <row r="441" ht="12.75" customHeight="1" x14ac:dyDescent="0.3"/>
    <row r="442" ht="12.75" customHeight="1" x14ac:dyDescent="0.3"/>
    <row r="443" ht="12.75" customHeight="1" x14ac:dyDescent="0.3"/>
    <row r="444" ht="12.75" customHeight="1" x14ac:dyDescent="0.3"/>
    <row r="445" ht="12.75" customHeight="1" x14ac:dyDescent="0.3"/>
    <row r="446" ht="12.75" customHeight="1" x14ac:dyDescent="0.3"/>
    <row r="447" ht="12.75" customHeight="1" x14ac:dyDescent="0.3"/>
    <row r="448" ht="12.75" customHeight="1" x14ac:dyDescent="0.3"/>
    <row r="449" ht="12.75" customHeight="1" x14ac:dyDescent="0.3"/>
    <row r="450" ht="12.75" customHeight="1" x14ac:dyDescent="0.3"/>
    <row r="451" ht="12.75" customHeight="1" x14ac:dyDescent="0.3"/>
    <row r="452" ht="12.75" customHeight="1" x14ac:dyDescent="0.3"/>
    <row r="453" ht="12.75" customHeight="1" x14ac:dyDescent="0.3"/>
    <row r="454" ht="12.75" customHeight="1" x14ac:dyDescent="0.3"/>
    <row r="455" ht="12.75" customHeight="1" x14ac:dyDescent="0.3"/>
    <row r="456" ht="12.75" customHeight="1" x14ac:dyDescent="0.3"/>
    <row r="457" ht="12.75" customHeight="1" x14ac:dyDescent="0.3"/>
    <row r="458" ht="12.75" customHeight="1" x14ac:dyDescent="0.3"/>
    <row r="459" ht="12.75" customHeight="1" x14ac:dyDescent="0.3"/>
    <row r="460" ht="12.75" customHeight="1" x14ac:dyDescent="0.3"/>
    <row r="461" ht="12.75" customHeight="1" x14ac:dyDescent="0.3"/>
    <row r="462" ht="12.75" customHeight="1" x14ac:dyDescent="0.3"/>
    <row r="463" ht="12.75" customHeight="1" x14ac:dyDescent="0.3"/>
    <row r="464" ht="12.75" customHeight="1" x14ac:dyDescent="0.3"/>
    <row r="465" ht="12.75" customHeight="1" x14ac:dyDescent="0.3"/>
    <row r="466" ht="12.75" customHeight="1" x14ac:dyDescent="0.3"/>
    <row r="467" ht="12.75" customHeight="1" x14ac:dyDescent="0.3"/>
    <row r="468" ht="12.75" customHeight="1" x14ac:dyDescent="0.3"/>
    <row r="469" ht="12.75" customHeight="1" x14ac:dyDescent="0.3"/>
    <row r="470" ht="12.75" customHeight="1" x14ac:dyDescent="0.3"/>
    <row r="471" ht="12.75" customHeight="1" x14ac:dyDescent="0.3"/>
    <row r="472" ht="12.75" customHeight="1" x14ac:dyDescent="0.3"/>
    <row r="473" ht="12.75" customHeight="1" x14ac:dyDescent="0.3"/>
    <row r="474" ht="12.75" customHeight="1" x14ac:dyDescent="0.3"/>
    <row r="475" ht="12.75" customHeight="1" x14ac:dyDescent="0.3"/>
    <row r="476" ht="12.75" customHeight="1" x14ac:dyDescent="0.3"/>
    <row r="477" ht="12.75" customHeight="1" x14ac:dyDescent="0.3"/>
    <row r="478" ht="12.75" customHeight="1" x14ac:dyDescent="0.3"/>
    <row r="479" ht="12.75" customHeight="1" x14ac:dyDescent="0.3"/>
    <row r="480" ht="12.75" customHeight="1" x14ac:dyDescent="0.3"/>
    <row r="481" ht="12.75" customHeight="1" x14ac:dyDescent="0.3"/>
    <row r="482" ht="12.75" customHeight="1" x14ac:dyDescent="0.3"/>
    <row r="483" ht="12.75" customHeight="1" x14ac:dyDescent="0.3"/>
    <row r="484" ht="12.75" customHeight="1" x14ac:dyDescent="0.3"/>
    <row r="485" ht="12.75" customHeight="1" x14ac:dyDescent="0.3"/>
    <row r="486" ht="12.75" customHeight="1" x14ac:dyDescent="0.3"/>
    <row r="487" ht="12.75" customHeight="1" x14ac:dyDescent="0.3"/>
    <row r="488" ht="12.75" customHeight="1" x14ac:dyDescent="0.3"/>
    <row r="489" ht="12.75" customHeight="1" x14ac:dyDescent="0.3"/>
    <row r="490" ht="12.75" customHeight="1" x14ac:dyDescent="0.3"/>
    <row r="491" ht="12.75" customHeight="1" x14ac:dyDescent="0.3"/>
    <row r="492" ht="12.75" customHeight="1" x14ac:dyDescent="0.3"/>
    <row r="493" ht="12.75" customHeight="1" x14ac:dyDescent="0.3"/>
    <row r="494" ht="12.75" customHeight="1" x14ac:dyDescent="0.3"/>
    <row r="495" ht="12.75" customHeight="1" x14ac:dyDescent="0.3"/>
    <row r="496" ht="12.75" customHeight="1" x14ac:dyDescent="0.3"/>
    <row r="497" ht="12.75" customHeight="1" x14ac:dyDescent="0.3"/>
    <row r="498" ht="12.75" customHeight="1" x14ac:dyDescent="0.3"/>
    <row r="499" ht="12.75" customHeight="1" x14ac:dyDescent="0.3"/>
    <row r="500" ht="12.75" customHeight="1" x14ac:dyDescent="0.3"/>
    <row r="501" ht="12.75" customHeight="1" x14ac:dyDescent="0.3"/>
    <row r="502" ht="12.75" customHeight="1" x14ac:dyDescent="0.3"/>
    <row r="503" ht="12.75" customHeight="1" x14ac:dyDescent="0.3"/>
    <row r="504" ht="12.75" customHeight="1" x14ac:dyDescent="0.3"/>
    <row r="505" ht="12.75" customHeight="1" x14ac:dyDescent="0.3"/>
    <row r="506" ht="12.75" customHeight="1" x14ac:dyDescent="0.3"/>
    <row r="507" ht="12.75" customHeight="1" x14ac:dyDescent="0.3"/>
    <row r="508" ht="12.75" customHeight="1" x14ac:dyDescent="0.3"/>
    <row r="509" ht="12.75" customHeight="1" x14ac:dyDescent="0.3"/>
    <row r="510" ht="12.75" customHeight="1" x14ac:dyDescent="0.3"/>
    <row r="511" ht="12.75" customHeight="1" x14ac:dyDescent="0.3"/>
    <row r="512" ht="12.75" customHeight="1" x14ac:dyDescent="0.3"/>
    <row r="513" ht="12.75" customHeight="1" x14ac:dyDescent="0.3"/>
    <row r="514" ht="12.75" customHeight="1" x14ac:dyDescent="0.3"/>
    <row r="515" ht="12.75" customHeight="1" x14ac:dyDescent="0.3"/>
    <row r="516" ht="12.75" customHeight="1" x14ac:dyDescent="0.3"/>
    <row r="517" ht="12.75" customHeight="1" x14ac:dyDescent="0.3"/>
    <row r="518" ht="12.75" customHeight="1" x14ac:dyDescent="0.3"/>
    <row r="519" ht="12.75" customHeight="1" x14ac:dyDescent="0.3"/>
    <row r="520" ht="12.75" customHeight="1" x14ac:dyDescent="0.3"/>
    <row r="521" ht="12.75" customHeight="1" x14ac:dyDescent="0.3"/>
    <row r="522" ht="12.75" customHeight="1" x14ac:dyDescent="0.3"/>
    <row r="523" ht="12.75" customHeight="1" x14ac:dyDescent="0.3"/>
    <row r="524" ht="12.75" customHeight="1" x14ac:dyDescent="0.3"/>
    <row r="525" ht="12.75" customHeight="1" x14ac:dyDescent="0.3"/>
    <row r="526" ht="12.75" customHeight="1" x14ac:dyDescent="0.3"/>
    <row r="527" ht="12.75" customHeight="1" x14ac:dyDescent="0.3"/>
    <row r="528" ht="12.75" customHeight="1" x14ac:dyDescent="0.3"/>
    <row r="529" ht="12.75" customHeight="1" x14ac:dyDescent="0.3"/>
    <row r="530" ht="12.75" customHeight="1" x14ac:dyDescent="0.3"/>
    <row r="531" ht="12.75" customHeight="1" x14ac:dyDescent="0.3"/>
    <row r="532" ht="12.75" customHeight="1" x14ac:dyDescent="0.3"/>
    <row r="533" ht="12.75" customHeight="1" x14ac:dyDescent="0.3"/>
    <row r="534" ht="12.75" customHeight="1" x14ac:dyDescent="0.3"/>
    <row r="535" ht="12.75" customHeight="1" x14ac:dyDescent="0.3"/>
    <row r="536" ht="12.75" customHeight="1" x14ac:dyDescent="0.3"/>
    <row r="537" ht="12.75" customHeight="1" x14ac:dyDescent="0.3"/>
    <row r="538" ht="12.75" customHeight="1" x14ac:dyDescent="0.3"/>
    <row r="539" ht="12.75" customHeight="1" x14ac:dyDescent="0.3"/>
    <row r="540" ht="12.75" customHeight="1" x14ac:dyDescent="0.3"/>
    <row r="541" ht="12.75" customHeight="1" x14ac:dyDescent="0.3"/>
    <row r="542" ht="12.75" customHeight="1" x14ac:dyDescent="0.3"/>
    <row r="543" ht="12.75" customHeight="1" x14ac:dyDescent="0.3"/>
    <row r="544" ht="12.75" customHeight="1" x14ac:dyDescent="0.3"/>
    <row r="545" ht="12.75" customHeight="1" x14ac:dyDescent="0.3"/>
    <row r="546" ht="12.75" customHeight="1" x14ac:dyDescent="0.3"/>
    <row r="547" ht="12.75" customHeight="1" x14ac:dyDescent="0.3"/>
    <row r="548" ht="12.75" customHeight="1" x14ac:dyDescent="0.3"/>
    <row r="549" ht="12.75" customHeight="1" x14ac:dyDescent="0.3"/>
    <row r="550" ht="12.75" customHeight="1" x14ac:dyDescent="0.3"/>
    <row r="551" ht="12.75" customHeight="1" x14ac:dyDescent="0.3"/>
    <row r="552" ht="12.75" customHeight="1" x14ac:dyDescent="0.3"/>
    <row r="553" ht="12.75" customHeight="1" x14ac:dyDescent="0.3"/>
    <row r="554" ht="12.75" customHeight="1" x14ac:dyDescent="0.3"/>
    <row r="555" ht="12.75" customHeight="1" x14ac:dyDescent="0.3"/>
    <row r="556" ht="12.75" customHeight="1" x14ac:dyDescent="0.3"/>
    <row r="557" ht="12.75" customHeight="1" x14ac:dyDescent="0.3"/>
    <row r="558" ht="12.75" customHeight="1" x14ac:dyDescent="0.3"/>
    <row r="559" ht="12.75" customHeight="1" x14ac:dyDescent="0.3"/>
    <row r="560" ht="12.75" customHeight="1" x14ac:dyDescent="0.3"/>
    <row r="561" ht="12.75" customHeight="1" x14ac:dyDescent="0.3"/>
    <row r="562" ht="12.75" customHeight="1" x14ac:dyDescent="0.3"/>
    <row r="563" ht="12.75" customHeight="1" x14ac:dyDescent="0.3"/>
    <row r="564" ht="12.75" customHeight="1" x14ac:dyDescent="0.3"/>
    <row r="565" ht="12.75" customHeight="1" x14ac:dyDescent="0.3"/>
    <row r="566" ht="12.75" customHeight="1" x14ac:dyDescent="0.3"/>
    <row r="567" ht="12.75" customHeight="1" x14ac:dyDescent="0.3"/>
    <row r="568" ht="12.75" customHeight="1" x14ac:dyDescent="0.3"/>
    <row r="569" ht="12.75" customHeight="1" x14ac:dyDescent="0.3"/>
    <row r="570" ht="12.75" customHeight="1" x14ac:dyDescent="0.3"/>
    <row r="571" ht="12.75" customHeight="1" x14ac:dyDescent="0.3"/>
    <row r="572" ht="12.75" customHeight="1" x14ac:dyDescent="0.3"/>
    <row r="573" ht="12.75" customHeight="1" x14ac:dyDescent="0.3"/>
    <row r="574" ht="12.75" customHeight="1" x14ac:dyDescent="0.3"/>
    <row r="575" ht="12.75" customHeight="1" x14ac:dyDescent="0.3"/>
    <row r="576" ht="12.75" customHeight="1" x14ac:dyDescent="0.3"/>
    <row r="577" ht="12.75" customHeight="1" x14ac:dyDescent="0.3"/>
    <row r="578" ht="12.75" customHeight="1" x14ac:dyDescent="0.3"/>
    <row r="579" ht="12.75" customHeight="1" x14ac:dyDescent="0.3"/>
    <row r="580" ht="12.75" customHeight="1" x14ac:dyDescent="0.3"/>
    <row r="581" ht="12.75" customHeight="1" x14ac:dyDescent="0.3"/>
    <row r="582" ht="12.75" customHeight="1" x14ac:dyDescent="0.3"/>
    <row r="583" ht="12.75" customHeight="1" x14ac:dyDescent="0.3"/>
    <row r="584" ht="12.75" customHeight="1" x14ac:dyDescent="0.3"/>
    <row r="585" ht="12.75" customHeight="1" x14ac:dyDescent="0.3"/>
    <row r="586" ht="12.75" customHeight="1" x14ac:dyDescent="0.3"/>
    <row r="587" ht="12.75" customHeight="1" x14ac:dyDescent="0.3"/>
    <row r="588" ht="12.75" customHeight="1" x14ac:dyDescent="0.3"/>
    <row r="589" ht="12.75" customHeight="1" x14ac:dyDescent="0.3"/>
    <row r="590" ht="12.75" customHeight="1" x14ac:dyDescent="0.3"/>
    <row r="591" ht="12.75" customHeight="1" x14ac:dyDescent="0.3"/>
    <row r="592" ht="12.75" customHeight="1" x14ac:dyDescent="0.3"/>
    <row r="593" ht="12.75" customHeight="1" x14ac:dyDescent="0.3"/>
    <row r="594" ht="12.75" customHeight="1" x14ac:dyDescent="0.3"/>
    <row r="595" ht="12.75" customHeight="1" x14ac:dyDescent="0.3"/>
    <row r="596" ht="12.75" customHeight="1" x14ac:dyDescent="0.3"/>
    <row r="597" ht="12.75" customHeight="1" x14ac:dyDescent="0.3"/>
    <row r="598" ht="12.75" customHeight="1" x14ac:dyDescent="0.3"/>
    <row r="599" ht="12.75" customHeight="1" x14ac:dyDescent="0.3"/>
    <row r="600" ht="12.75" customHeight="1" x14ac:dyDescent="0.3"/>
    <row r="601" ht="12.75" customHeight="1" x14ac:dyDescent="0.3"/>
    <row r="602" ht="12.75" customHeight="1" x14ac:dyDescent="0.3"/>
    <row r="603" ht="12.75" customHeight="1" x14ac:dyDescent="0.3"/>
    <row r="604" ht="12.75" customHeight="1" x14ac:dyDescent="0.3"/>
    <row r="605" ht="12.75" customHeight="1" x14ac:dyDescent="0.3"/>
    <row r="606" ht="12.75" customHeight="1" x14ac:dyDescent="0.3"/>
    <row r="607" ht="12.75" customHeight="1" x14ac:dyDescent="0.3"/>
    <row r="608" ht="12.75" customHeight="1" x14ac:dyDescent="0.3"/>
    <row r="609" ht="12.75" customHeight="1" x14ac:dyDescent="0.3"/>
    <row r="610" ht="12.75" customHeight="1" x14ac:dyDescent="0.3"/>
    <row r="611" ht="12.75" customHeight="1" x14ac:dyDescent="0.3"/>
    <row r="612" ht="12.75" customHeight="1" x14ac:dyDescent="0.3"/>
    <row r="613" ht="12.75" customHeight="1" x14ac:dyDescent="0.3"/>
    <row r="614" ht="12.75" customHeight="1" x14ac:dyDescent="0.3"/>
    <row r="615" ht="12.75" customHeight="1" x14ac:dyDescent="0.3"/>
    <row r="616" ht="12.75" customHeight="1" x14ac:dyDescent="0.3"/>
    <row r="617" ht="12.75" customHeight="1" x14ac:dyDescent="0.3"/>
    <row r="618" ht="12.75" customHeight="1" x14ac:dyDescent="0.3"/>
    <row r="619" ht="12.75" customHeight="1" x14ac:dyDescent="0.3"/>
    <row r="620" ht="12.75" customHeight="1" x14ac:dyDescent="0.3"/>
    <row r="621" ht="12.75" customHeight="1" x14ac:dyDescent="0.3"/>
    <row r="622" ht="12.75" customHeight="1" x14ac:dyDescent="0.3"/>
    <row r="623" ht="12.75" customHeight="1" x14ac:dyDescent="0.3"/>
    <row r="624" ht="12.75" customHeight="1" x14ac:dyDescent="0.3"/>
    <row r="625" ht="12.75" customHeight="1" x14ac:dyDescent="0.3"/>
    <row r="626" ht="12.75" customHeight="1" x14ac:dyDescent="0.3"/>
    <row r="627" ht="12.75" customHeight="1" x14ac:dyDescent="0.3"/>
    <row r="628" ht="12.75" customHeight="1" x14ac:dyDescent="0.3"/>
    <row r="629" ht="12.75" customHeight="1" x14ac:dyDescent="0.3"/>
    <row r="630" ht="12.75" customHeight="1" x14ac:dyDescent="0.3"/>
    <row r="631" ht="12.75" customHeight="1" x14ac:dyDescent="0.3"/>
    <row r="632" ht="12.75" customHeight="1" x14ac:dyDescent="0.3"/>
    <row r="633" ht="12.75" customHeight="1" x14ac:dyDescent="0.3"/>
    <row r="634" ht="12.75" customHeight="1" x14ac:dyDescent="0.3"/>
    <row r="635" ht="12.75" customHeight="1" x14ac:dyDescent="0.3"/>
    <row r="636" ht="12.75" customHeight="1" x14ac:dyDescent="0.3"/>
    <row r="637" ht="12.75" customHeight="1" x14ac:dyDescent="0.3"/>
    <row r="638" ht="12.75" customHeight="1" x14ac:dyDescent="0.3"/>
    <row r="639" ht="12.75" customHeight="1" x14ac:dyDescent="0.3"/>
    <row r="640" ht="12.75" customHeight="1" x14ac:dyDescent="0.3"/>
    <row r="641" ht="12.75" customHeight="1" x14ac:dyDescent="0.3"/>
    <row r="642" ht="12.75" customHeight="1" x14ac:dyDescent="0.3"/>
    <row r="643" ht="12.75" customHeight="1" x14ac:dyDescent="0.3"/>
    <row r="644" ht="12.75" customHeight="1" x14ac:dyDescent="0.3"/>
    <row r="645" ht="12.75" customHeight="1" x14ac:dyDescent="0.3"/>
    <row r="646" ht="12.75" customHeight="1" x14ac:dyDescent="0.3"/>
    <row r="647" ht="12.75" customHeight="1" x14ac:dyDescent="0.3"/>
    <row r="648" ht="12.75" customHeight="1" x14ac:dyDescent="0.3"/>
    <row r="649" ht="12.75" customHeight="1" x14ac:dyDescent="0.3"/>
    <row r="650" ht="12.75" customHeight="1" x14ac:dyDescent="0.3"/>
    <row r="651" ht="12.75" customHeight="1" x14ac:dyDescent="0.3"/>
    <row r="652" ht="12.75" customHeight="1" x14ac:dyDescent="0.3"/>
    <row r="653" ht="12.75" customHeight="1" x14ac:dyDescent="0.3"/>
    <row r="654" ht="12.75" customHeight="1" x14ac:dyDescent="0.3"/>
    <row r="655" ht="12.75" customHeight="1" x14ac:dyDescent="0.3"/>
    <row r="656" ht="12.75" customHeight="1" x14ac:dyDescent="0.3"/>
    <row r="657" ht="12.75" customHeight="1" x14ac:dyDescent="0.3"/>
    <row r="658" ht="12.75" customHeight="1" x14ac:dyDescent="0.3"/>
    <row r="659" ht="12.75" customHeight="1" x14ac:dyDescent="0.3"/>
    <row r="660" ht="12.75" customHeight="1" x14ac:dyDescent="0.3"/>
    <row r="661" ht="12.75" customHeight="1" x14ac:dyDescent="0.3"/>
    <row r="662" ht="12.75" customHeight="1" x14ac:dyDescent="0.3"/>
    <row r="663" ht="12.75" customHeight="1" x14ac:dyDescent="0.3"/>
    <row r="664" ht="12.75" customHeight="1" x14ac:dyDescent="0.3"/>
    <row r="665" ht="12.75" customHeight="1" x14ac:dyDescent="0.3"/>
    <row r="666" ht="12.75" customHeight="1" x14ac:dyDescent="0.3"/>
    <row r="667" ht="12.75" customHeight="1" x14ac:dyDescent="0.3"/>
    <row r="668" ht="12.75" customHeight="1" x14ac:dyDescent="0.3"/>
    <row r="669" ht="12.75" customHeight="1" x14ac:dyDescent="0.3"/>
    <row r="670" ht="12.75" customHeight="1" x14ac:dyDescent="0.3"/>
    <row r="671" ht="12.75" customHeight="1" x14ac:dyDescent="0.3"/>
    <row r="672" ht="12.75" customHeight="1" x14ac:dyDescent="0.3"/>
    <row r="673" ht="12.75" customHeight="1" x14ac:dyDescent="0.3"/>
    <row r="674" ht="12.75" customHeight="1" x14ac:dyDescent="0.3"/>
    <row r="675" ht="12.75" customHeight="1" x14ac:dyDescent="0.3"/>
    <row r="676" ht="12.75" customHeight="1" x14ac:dyDescent="0.3"/>
    <row r="677" ht="12.75" customHeight="1" x14ac:dyDescent="0.3"/>
    <row r="678" ht="12.75" customHeight="1" x14ac:dyDescent="0.3"/>
    <row r="679" ht="12.75" customHeight="1" x14ac:dyDescent="0.3"/>
    <row r="680" ht="12.75" customHeight="1" x14ac:dyDescent="0.3"/>
    <row r="681" ht="12.75" customHeight="1" x14ac:dyDescent="0.3"/>
    <row r="682" ht="12.75" customHeight="1" x14ac:dyDescent="0.3"/>
    <row r="683" ht="12.75" customHeight="1" x14ac:dyDescent="0.3"/>
    <row r="684" ht="12.75" customHeight="1" x14ac:dyDescent="0.3"/>
    <row r="685" ht="12.75" customHeight="1" x14ac:dyDescent="0.3"/>
    <row r="686" ht="12.75" customHeight="1" x14ac:dyDescent="0.3"/>
    <row r="687" ht="12.75" customHeight="1" x14ac:dyDescent="0.3"/>
    <row r="688" ht="12.75" customHeight="1" x14ac:dyDescent="0.3"/>
    <row r="689" ht="12.75" customHeight="1" x14ac:dyDescent="0.3"/>
    <row r="690" ht="12.75" customHeight="1" x14ac:dyDescent="0.3"/>
    <row r="691" ht="12.75" customHeight="1" x14ac:dyDescent="0.3"/>
    <row r="692" ht="12.75" customHeight="1" x14ac:dyDescent="0.3"/>
    <row r="693" ht="12.75" customHeight="1" x14ac:dyDescent="0.3"/>
    <row r="694" ht="12.75" customHeight="1" x14ac:dyDescent="0.3"/>
    <row r="695" ht="12.75" customHeight="1" x14ac:dyDescent="0.3"/>
    <row r="696" ht="12.75" customHeight="1" x14ac:dyDescent="0.3"/>
    <row r="697" ht="12.75" customHeight="1" x14ac:dyDescent="0.3"/>
    <row r="698" ht="12.75" customHeight="1" x14ac:dyDescent="0.3"/>
    <row r="699" ht="12.75" customHeight="1" x14ac:dyDescent="0.3"/>
    <row r="700" ht="12.75" customHeight="1" x14ac:dyDescent="0.3"/>
    <row r="701" ht="12.75" customHeight="1" x14ac:dyDescent="0.3"/>
    <row r="702" ht="12.75" customHeight="1" x14ac:dyDescent="0.3"/>
    <row r="703" ht="12.75" customHeight="1" x14ac:dyDescent="0.3"/>
    <row r="704" ht="12.75" customHeight="1" x14ac:dyDescent="0.3"/>
    <row r="705" ht="12.75" customHeight="1" x14ac:dyDescent="0.3"/>
    <row r="706" ht="12.75" customHeight="1" x14ac:dyDescent="0.3"/>
    <row r="707" ht="12.75" customHeight="1" x14ac:dyDescent="0.3"/>
    <row r="708" ht="12.75" customHeight="1" x14ac:dyDescent="0.3"/>
    <row r="709" ht="12.75" customHeight="1" x14ac:dyDescent="0.3"/>
    <row r="710" ht="12.75" customHeight="1" x14ac:dyDescent="0.3"/>
    <row r="711" ht="12.75" customHeight="1" x14ac:dyDescent="0.3"/>
    <row r="712" ht="12.75" customHeight="1" x14ac:dyDescent="0.3"/>
    <row r="713" ht="12.75" customHeight="1" x14ac:dyDescent="0.3"/>
    <row r="714" ht="12.75" customHeight="1" x14ac:dyDescent="0.3"/>
    <row r="715" ht="12.75" customHeight="1" x14ac:dyDescent="0.3"/>
    <row r="716" ht="12.75" customHeight="1" x14ac:dyDescent="0.3"/>
    <row r="717" ht="12.75" customHeight="1" x14ac:dyDescent="0.3"/>
    <row r="718" ht="12.75" customHeight="1" x14ac:dyDescent="0.3"/>
    <row r="719" ht="12.75" customHeight="1" x14ac:dyDescent="0.3"/>
    <row r="720" ht="12.75" customHeight="1" x14ac:dyDescent="0.3"/>
    <row r="721" ht="12.75" customHeight="1" x14ac:dyDescent="0.3"/>
    <row r="722" ht="12.75" customHeight="1" x14ac:dyDescent="0.3"/>
    <row r="723" ht="12.75" customHeight="1" x14ac:dyDescent="0.3"/>
    <row r="724" ht="12.75" customHeight="1" x14ac:dyDescent="0.3"/>
    <row r="725" ht="12.75" customHeight="1" x14ac:dyDescent="0.3"/>
    <row r="726" ht="12.75" customHeight="1" x14ac:dyDescent="0.3"/>
    <row r="727" ht="12.75" customHeight="1" x14ac:dyDescent="0.3"/>
    <row r="728" ht="12.75" customHeight="1" x14ac:dyDescent="0.3"/>
    <row r="729" ht="12.75" customHeight="1" x14ac:dyDescent="0.3"/>
    <row r="730" ht="12.75" customHeight="1" x14ac:dyDescent="0.3"/>
    <row r="731" ht="12.75" customHeight="1" x14ac:dyDescent="0.3"/>
    <row r="732" ht="12.75" customHeight="1" x14ac:dyDescent="0.3"/>
    <row r="733" ht="12.75" customHeight="1" x14ac:dyDescent="0.3"/>
    <row r="734" ht="12.75" customHeight="1" x14ac:dyDescent="0.3"/>
    <row r="735" ht="12.75" customHeight="1" x14ac:dyDescent="0.3"/>
    <row r="736" ht="12.75" customHeight="1" x14ac:dyDescent="0.3"/>
    <row r="737" ht="12.75" customHeight="1" x14ac:dyDescent="0.3"/>
    <row r="738" ht="12.75" customHeight="1" x14ac:dyDescent="0.3"/>
    <row r="739" ht="12.75" customHeight="1" x14ac:dyDescent="0.3"/>
    <row r="740" ht="12.75" customHeight="1" x14ac:dyDescent="0.3"/>
    <row r="741" ht="12.75" customHeight="1" x14ac:dyDescent="0.3"/>
    <row r="742" ht="12.75" customHeight="1" x14ac:dyDescent="0.3"/>
    <row r="743" ht="12.75" customHeight="1" x14ac:dyDescent="0.3"/>
    <row r="744" ht="12.75" customHeight="1" x14ac:dyDescent="0.3"/>
    <row r="745" ht="12.75" customHeight="1" x14ac:dyDescent="0.3"/>
    <row r="746" ht="12.75" customHeight="1" x14ac:dyDescent="0.3"/>
    <row r="747" ht="12.75" customHeight="1" x14ac:dyDescent="0.3"/>
    <row r="748" ht="12.75" customHeight="1" x14ac:dyDescent="0.3"/>
    <row r="749" ht="12.75" customHeight="1" x14ac:dyDescent="0.3"/>
    <row r="750" ht="12.75" customHeight="1" x14ac:dyDescent="0.3"/>
    <row r="751" ht="12.75" customHeight="1" x14ac:dyDescent="0.3"/>
    <row r="752" ht="12.75" customHeight="1" x14ac:dyDescent="0.3"/>
    <row r="753" ht="12.75" customHeight="1" x14ac:dyDescent="0.3"/>
    <row r="754" ht="12.75" customHeight="1" x14ac:dyDescent="0.3"/>
    <row r="755" ht="12.75" customHeight="1" x14ac:dyDescent="0.3"/>
    <row r="756" ht="12.75" customHeight="1" x14ac:dyDescent="0.3"/>
    <row r="757" ht="12.75" customHeight="1" x14ac:dyDescent="0.3"/>
    <row r="758" ht="12.75" customHeight="1" x14ac:dyDescent="0.3"/>
    <row r="759" ht="12.75" customHeight="1" x14ac:dyDescent="0.3"/>
    <row r="760" ht="12.75" customHeight="1" x14ac:dyDescent="0.3"/>
    <row r="761" ht="12.75" customHeight="1" x14ac:dyDescent="0.3"/>
    <row r="762" ht="12.75" customHeight="1" x14ac:dyDescent="0.3"/>
    <row r="763" ht="12.75" customHeight="1" x14ac:dyDescent="0.3"/>
    <row r="764" ht="12.75" customHeight="1" x14ac:dyDescent="0.3"/>
    <row r="765" ht="12.75" customHeight="1" x14ac:dyDescent="0.3"/>
    <row r="766" ht="12.75" customHeight="1" x14ac:dyDescent="0.3"/>
    <row r="767" ht="12.75" customHeight="1" x14ac:dyDescent="0.3"/>
    <row r="768" ht="12.75" customHeight="1" x14ac:dyDescent="0.3"/>
    <row r="769" ht="12.75" customHeight="1" x14ac:dyDescent="0.3"/>
    <row r="770" ht="12.75" customHeight="1" x14ac:dyDescent="0.3"/>
    <row r="771" ht="12.75" customHeight="1" x14ac:dyDescent="0.3"/>
    <row r="772" ht="12.75" customHeight="1" x14ac:dyDescent="0.3"/>
    <row r="773" ht="12.75" customHeight="1" x14ac:dyDescent="0.3"/>
    <row r="774" ht="12.75" customHeight="1" x14ac:dyDescent="0.3"/>
    <row r="775" ht="12.75" customHeight="1" x14ac:dyDescent="0.3"/>
    <row r="776" ht="12.75" customHeight="1" x14ac:dyDescent="0.3"/>
    <row r="777" ht="12.75" customHeight="1" x14ac:dyDescent="0.3"/>
    <row r="778" ht="12.75" customHeight="1" x14ac:dyDescent="0.3"/>
    <row r="779" ht="12.75" customHeight="1" x14ac:dyDescent="0.3"/>
    <row r="780" ht="12.75" customHeight="1" x14ac:dyDescent="0.3"/>
    <row r="781" ht="12.75" customHeight="1" x14ac:dyDescent="0.3"/>
    <row r="782" ht="12.75" customHeight="1" x14ac:dyDescent="0.3"/>
    <row r="783" ht="12.75" customHeight="1" x14ac:dyDescent="0.3"/>
    <row r="784" ht="12.75" customHeight="1" x14ac:dyDescent="0.3"/>
    <row r="785" ht="12.75" customHeight="1" x14ac:dyDescent="0.3"/>
    <row r="786" ht="12.75" customHeight="1" x14ac:dyDescent="0.3"/>
    <row r="787" ht="12.75" customHeight="1" x14ac:dyDescent="0.3"/>
    <row r="788" ht="12.75" customHeight="1" x14ac:dyDescent="0.3"/>
    <row r="789" ht="12.75" customHeight="1" x14ac:dyDescent="0.3"/>
    <row r="790" ht="12.75" customHeight="1" x14ac:dyDescent="0.3"/>
    <row r="791" ht="12.75" customHeight="1" x14ac:dyDescent="0.3"/>
    <row r="792" ht="12.75" customHeight="1" x14ac:dyDescent="0.3"/>
    <row r="793" ht="12.75" customHeight="1" x14ac:dyDescent="0.3"/>
    <row r="794" ht="12.75" customHeight="1" x14ac:dyDescent="0.3"/>
    <row r="795" ht="12.75" customHeight="1" x14ac:dyDescent="0.3"/>
    <row r="796" ht="12.75" customHeight="1" x14ac:dyDescent="0.3"/>
    <row r="797" ht="12.75" customHeight="1" x14ac:dyDescent="0.3"/>
    <row r="798" ht="12.75" customHeight="1" x14ac:dyDescent="0.3"/>
    <row r="799" ht="12.75" customHeight="1" x14ac:dyDescent="0.3"/>
    <row r="800" ht="12.75" customHeight="1" x14ac:dyDescent="0.3"/>
    <row r="801" ht="12.75" customHeight="1" x14ac:dyDescent="0.3"/>
    <row r="802" ht="12.75" customHeight="1" x14ac:dyDescent="0.3"/>
    <row r="803" ht="12.75" customHeight="1" x14ac:dyDescent="0.3"/>
    <row r="804" ht="12.75" customHeight="1" x14ac:dyDescent="0.3"/>
    <row r="805" ht="12.75" customHeight="1" x14ac:dyDescent="0.3"/>
    <row r="806" ht="12.75" customHeight="1" x14ac:dyDescent="0.3"/>
    <row r="807" ht="12.75" customHeight="1" x14ac:dyDescent="0.3"/>
    <row r="808" ht="12.75" customHeight="1" x14ac:dyDescent="0.3"/>
    <row r="809" ht="12.75" customHeight="1" x14ac:dyDescent="0.3"/>
    <row r="810" ht="12.75" customHeight="1" x14ac:dyDescent="0.3"/>
    <row r="811" ht="12.75" customHeight="1" x14ac:dyDescent="0.3"/>
    <row r="812" ht="12.75" customHeight="1" x14ac:dyDescent="0.3"/>
    <row r="813" ht="12.75" customHeight="1" x14ac:dyDescent="0.3"/>
    <row r="814" ht="12.75" customHeight="1" x14ac:dyDescent="0.3"/>
    <row r="815" ht="12.75" customHeight="1" x14ac:dyDescent="0.3"/>
    <row r="816" ht="12.75" customHeight="1" x14ac:dyDescent="0.3"/>
    <row r="817" ht="12.75" customHeight="1" x14ac:dyDescent="0.3"/>
    <row r="818" ht="12.75" customHeight="1" x14ac:dyDescent="0.3"/>
    <row r="819" ht="12.75" customHeight="1" x14ac:dyDescent="0.3"/>
    <row r="820" ht="12.75" customHeight="1" x14ac:dyDescent="0.3"/>
    <row r="821" ht="12.75" customHeight="1" x14ac:dyDescent="0.3"/>
    <row r="822" ht="12.75" customHeight="1" x14ac:dyDescent="0.3"/>
    <row r="823" ht="12.75" customHeight="1" x14ac:dyDescent="0.3"/>
    <row r="824" ht="12.75" customHeight="1" x14ac:dyDescent="0.3"/>
    <row r="825" ht="12.75" customHeight="1" x14ac:dyDescent="0.3"/>
    <row r="826" ht="12.75" customHeight="1" x14ac:dyDescent="0.3"/>
    <row r="827" ht="12.75" customHeight="1" x14ac:dyDescent="0.3"/>
    <row r="828" ht="12.75" customHeight="1" x14ac:dyDescent="0.3"/>
    <row r="829" ht="12.75" customHeight="1" x14ac:dyDescent="0.3"/>
    <row r="830" ht="12.75" customHeight="1" x14ac:dyDescent="0.3"/>
    <row r="831" ht="12.75" customHeight="1" x14ac:dyDescent="0.3"/>
    <row r="832" ht="12.75" customHeight="1" x14ac:dyDescent="0.3"/>
    <row r="833" ht="12.75" customHeight="1" x14ac:dyDescent="0.3"/>
    <row r="834" ht="12.75" customHeight="1" x14ac:dyDescent="0.3"/>
    <row r="835" ht="12.75" customHeight="1" x14ac:dyDescent="0.3"/>
    <row r="836" ht="12.75" customHeight="1" x14ac:dyDescent="0.3"/>
    <row r="837" ht="12.75" customHeight="1" x14ac:dyDescent="0.3"/>
    <row r="838" ht="12.75" customHeight="1" x14ac:dyDescent="0.3"/>
    <row r="839" ht="12.75" customHeight="1" x14ac:dyDescent="0.3"/>
    <row r="840" ht="12.75" customHeight="1" x14ac:dyDescent="0.3"/>
    <row r="841" ht="12.75" customHeight="1" x14ac:dyDescent="0.3"/>
    <row r="842" ht="12.75" customHeight="1" x14ac:dyDescent="0.3"/>
    <row r="843" ht="12.75" customHeight="1" x14ac:dyDescent="0.3"/>
    <row r="844" ht="12.75" customHeight="1" x14ac:dyDescent="0.3"/>
    <row r="845" ht="12.75" customHeight="1" x14ac:dyDescent="0.3"/>
    <row r="846" ht="12.75" customHeight="1" x14ac:dyDescent="0.3"/>
    <row r="847" ht="12.75" customHeight="1" x14ac:dyDescent="0.3"/>
    <row r="848" ht="12.75" customHeight="1" x14ac:dyDescent="0.3"/>
    <row r="849" ht="12.75" customHeight="1" x14ac:dyDescent="0.3"/>
    <row r="850" ht="12.75" customHeight="1" x14ac:dyDescent="0.3"/>
    <row r="851" ht="12.75" customHeight="1" x14ac:dyDescent="0.3"/>
    <row r="852" ht="12.75" customHeight="1" x14ac:dyDescent="0.3"/>
    <row r="853" ht="12.75" customHeight="1" x14ac:dyDescent="0.3"/>
    <row r="854" ht="12.75" customHeight="1" x14ac:dyDescent="0.3"/>
    <row r="855" ht="12.75" customHeight="1" x14ac:dyDescent="0.3"/>
    <row r="856" ht="12.75" customHeight="1" x14ac:dyDescent="0.3"/>
    <row r="857" ht="12.75" customHeight="1" x14ac:dyDescent="0.3"/>
    <row r="858" ht="12.75" customHeight="1" x14ac:dyDescent="0.3"/>
    <row r="859" ht="12.75" customHeight="1" x14ac:dyDescent="0.3"/>
    <row r="860" ht="12.75" customHeight="1" x14ac:dyDescent="0.3"/>
    <row r="861" ht="12.75" customHeight="1" x14ac:dyDescent="0.3"/>
    <row r="862" ht="12.75" customHeight="1" x14ac:dyDescent="0.3"/>
    <row r="863" ht="12.75" customHeight="1" x14ac:dyDescent="0.3"/>
    <row r="864" ht="12.75" customHeight="1" x14ac:dyDescent="0.3"/>
    <row r="865" ht="12.75" customHeight="1" x14ac:dyDescent="0.3"/>
    <row r="866" ht="12.75" customHeight="1" x14ac:dyDescent="0.3"/>
    <row r="867" ht="12.75" customHeight="1" x14ac:dyDescent="0.3"/>
    <row r="868" ht="12.75" customHeight="1" x14ac:dyDescent="0.3"/>
    <row r="869" ht="12.75" customHeight="1" x14ac:dyDescent="0.3"/>
    <row r="870" ht="12.75" customHeight="1" x14ac:dyDescent="0.3"/>
    <row r="871" ht="12.75" customHeight="1" x14ac:dyDescent="0.3"/>
    <row r="872" ht="12.75" customHeight="1" x14ac:dyDescent="0.3"/>
    <row r="873" ht="12.75" customHeight="1" x14ac:dyDescent="0.3"/>
    <row r="874" ht="12.75" customHeight="1" x14ac:dyDescent="0.3"/>
    <row r="875" ht="12.75" customHeight="1" x14ac:dyDescent="0.3"/>
    <row r="876" ht="12.75" customHeight="1" x14ac:dyDescent="0.3"/>
    <row r="877" ht="12.75" customHeight="1" x14ac:dyDescent="0.3"/>
    <row r="878" ht="12.75" customHeight="1" x14ac:dyDescent="0.3"/>
    <row r="879" ht="12.75" customHeight="1" x14ac:dyDescent="0.3"/>
    <row r="880" ht="12.75" customHeight="1" x14ac:dyDescent="0.3"/>
    <row r="881" ht="12.75" customHeight="1" x14ac:dyDescent="0.3"/>
    <row r="882" ht="12.75" customHeight="1" x14ac:dyDescent="0.3"/>
    <row r="883" ht="12.75" customHeight="1" x14ac:dyDescent="0.3"/>
    <row r="884" ht="12.75" customHeight="1" x14ac:dyDescent="0.3"/>
    <row r="885" ht="12.75" customHeight="1" x14ac:dyDescent="0.3"/>
    <row r="886" ht="12.75" customHeight="1" x14ac:dyDescent="0.3"/>
    <row r="887" ht="12.75" customHeight="1" x14ac:dyDescent="0.3"/>
    <row r="888" ht="12.75" customHeight="1" x14ac:dyDescent="0.3"/>
    <row r="889" ht="12.75" customHeight="1" x14ac:dyDescent="0.3"/>
    <row r="890" ht="12.75" customHeight="1" x14ac:dyDescent="0.3"/>
    <row r="891" ht="12.75" customHeight="1" x14ac:dyDescent="0.3"/>
    <row r="892" ht="12.75" customHeight="1" x14ac:dyDescent="0.3"/>
    <row r="893" ht="12.75" customHeight="1" x14ac:dyDescent="0.3"/>
    <row r="894" ht="12.75" customHeight="1" x14ac:dyDescent="0.3"/>
    <row r="895" ht="12.75" customHeight="1" x14ac:dyDescent="0.3"/>
    <row r="896" ht="12.75" customHeight="1" x14ac:dyDescent="0.3"/>
    <row r="897" ht="12.75" customHeight="1" x14ac:dyDescent="0.3"/>
    <row r="898" ht="12.75" customHeight="1" x14ac:dyDescent="0.3"/>
    <row r="899" ht="12.75" customHeight="1" x14ac:dyDescent="0.3"/>
    <row r="900" ht="12.75" customHeight="1" x14ac:dyDescent="0.3"/>
    <row r="901" ht="12.75" customHeight="1" x14ac:dyDescent="0.3"/>
    <row r="902" ht="12.75" customHeight="1" x14ac:dyDescent="0.3"/>
    <row r="903" ht="12.75" customHeight="1" x14ac:dyDescent="0.3"/>
    <row r="904" ht="12.75" customHeight="1" x14ac:dyDescent="0.3"/>
    <row r="905" ht="12.75" customHeight="1" x14ac:dyDescent="0.3"/>
    <row r="906" ht="12.75" customHeight="1" x14ac:dyDescent="0.3"/>
    <row r="907" ht="12.75" customHeight="1" x14ac:dyDescent="0.3"/>
    <row r="908" ht="12.75" customHeight="1" x14ac:dyDescent="0.3"/>
    <row r="909" ht="12.75" customHeight="1" x14ac:dyDescent="0.3"/>
    <row r="910" ht="12.75" customHeight="1" x14ac:dyDescent="0.3"/>
    <row r="911" ht="12.75" customHeight="1" x14ac:dyDescent="0.3"/>
    <row r="912" ht="12.75" customHeight="1" x14ac:dyDescent="0.3"/>
    <row r="913" ht="12.75" customHeight="1" x14ac:dyDescent="0.3"/>
    <row r="914" ht="12.75" customHeight="1" x14ac:dyDescent="0.3"/>
    <row r="915" ht="12.75" customHeight="1" x14ac:dyDescent="0.3"/>
    <row r="916" ht="12.75" customHeight="1" x14ac:dyDescent="0.3"/>
    <row r="917" ht="12.75" customHeight="1" x14ac:dyDescent="0.3"/>
    <row r="918" ht="12.75" customHeight="1" x14ac:dyDescent="0.3"/>
    <row r="919" ht="12.75" customHeight="1" x14ac:dyDescent="0.3"/>
    <row r="920" ht="12.75" customHeight="1" x14ac:dyDescent="0.3"/>
    <row r="921" ht="12.75" customHeight="1" x14ac:dyDescent="0.3"/>
    <row r="922" ht="12.75" customHeight="1" x14ac:dyDescent="0.3"/>
    <row r="923" ht="12.75" customHeight="1" x14ac:dyDescent="0.3"/>
    <row r="924" ht="12.75" customHeight="1" x14ac:dyDescent="0.3"/>
    <row r="925" ht="12.75" customHeight="1" x14ac:dyDescent="0.3"/>
    <row r="926" ht="12.75" customHeight="1" x14ac:dyDescent="0.3"/>
    <row r="927" ht="12.75" customHeight="1" x14ac:dyDescent="0.3"/>
    <row r="928" ht="12.75" customHeight="1" x14ac:dyDescent="0.3"/>
    <row r="929" ht="12.75" customHeight="1" x14ac:dyDescent="0.3"/>
    <row r="930" ht="12.75" customHeight="1" x14ac:dyDescent="0.3"/>
    <row r="931" ht="12.75" customHeight="1" x14ac:dyDescent="0.3"/>
    <row r="932" ht="12.75" customHeight="1" x14ac:dyDescent="0.3"/>
    <row r="933" ht="12.75" customHeight="1" x14ac:dyDescent="0.3"/>
    <row r="934" ht="12.75" customHeight="1" x14ac:dyDescent="0.3"/>
    <row r="935" ht="12.75" customHeight="1" x14ac:dyDescent="0.3"/>
    <row r="936" ht="12.75" customHeight="1" x14ac:dyDescent="0.3"/>
    <row r="937" ht="12.75" customHeight="1" x14ac:dyDescent="0.3"/>
    <row r="938" ht="12.75" customHeight="1" x14ac:dyDescent="0.3"/>
    <row r="939" ht="12.75" customHeight="1" x14ac:dyDescent="0.3"/>
    <row r="940" ht="12.75" customHeight="1" x14ac:dyDescent="0.3"/>
    <row r="941" ht="12.75" customHeight="1" x14ac:dyDescent="0.3"/>
    <row r="942" ht="12.75" customHeight="1" x14ac:dyDescent="0.3"/>
    <row r="943" ht="12.75" customHeight="1" x14ac:dyDescent="0.3"/>
    <row r="944" ht="12.75" customHeight="1" x14ac:dyDescent="0.3"/>
    <row r="945" ht="12.75" customHeight="1" x14ac:dyDescent="0.3"/>
    <row r="946" ht="12.75" customHeight="1" x14ac:dyDescent="0.3"/>
    <row r="947" ht="12.75" customHeight="1" x14ac:dyDescent="0.3"/>
    <row r="948" ht="12.75" customHeight="1" x14ac:dyDescent="0.3"/>
    <row r="949" ht="12.75" customHeight="1" x14ac:dyDescent="0.3"/>
    <row r="950" ht="12.75" customHeight="1" x14ac:dyDescent="0.3"/>
    <row r="951" ht="12.75" customHeight="1" x14ac:dyDescent="0.3"/>
    <row r="952" ht="12.75" customHeight="1" x14ac:dyDescent="0.3"/>
    <row r="953" ht="12.75" customHeight="1" x14ac:dyDescent="0.3"/>
    <row r="954" ht="12.75" customHeight="1" x14ac:dyDescent="0.3"/>
    <row r="955" ht="12.75" customHeight="1" x14ac:dyDescent="0.3"/>
    <row r="956" ht="12.75" customHeight="1" x14ac:dyDescent="0.3"/>
    <row r="957" ht="12.75" customHeight="1" x14ac:dyDescent="0.3"/>
    <row r="958" ht="12.75" customHeight="1" x14ac:dyDescent="0.3"/>
    <row r="959" ht="12.75" customHeight="1" x14ac:dyDescent="0.3"/>
    <row r="960" ht="12.75" customHeight="1" x14ac:dyDescent="0.3"/>
    <row r="961" ht="12.75" customHeight="1" x14ac:dyDescent="0.3"/>
    <row r="962" ht="12.75" customHeight="1" x14ac:dyDescent="0.3"/>
    <row r="963" ht="12.75" customHeight="1" x14ac:dyDescent="0.3"/>
    <row r="964" ht="12.75" customHeight="1" x14ac:dyDescent="0.3"/>
    <row r="965" ht="12.75" customHeight="1" x14ac:dyDescent="0.3"/>
    <row r="966" ht="12.75" customHeight="1" x14ac:dyDescent="0.3"/>
    <row r="967" ht="12.75" customHeight="1" x14ac:dyDescent="0.3"/>
    <row r="968" ht="12.75" customHeight="1" x14ac:dyDescent="0.3"/>
    <row r="969" ht="12.75" customHeight="1" x14ac:dyDescent="0.3"/>
    <row r="970" ht="12.75" customHeight="1" x14ac:dyDescent="0.3"/>
    <row r="971" ht="12.75" customHeight="1" x14ac:dyDescent="0.3"/>
    <row r="972" ht="12.75" customHeight="1" x14ac:dyDescent="0.3"/>
    <row r="973" ht="12.75" customHeight="1" x14ac:dyDescent="0.3"/>
    <row r="974" ht="12.75" customHeight="1" x14ac:dyDescent="0.3"/>
    <row r="975" ht="12.75" customHeight="1" x14ac:dyDescent="0.3"/>
    <row r="976" ht="12.75" customHeight="1" x14ac:dyDescent="0.3"/>
    <row r="977" ht="12.75" customHeight="1" x14ac:dyDescent="0.3"/>
    <row r="978" ht="12.75" customHeight="1" x14ac:dyDescent="0.3"/>
    <row r="979" ht="12.75" customHeight="1" x14ac:dyDescent="0.3"/>
    <row r="980" ht="12.75" customHeight="1" x14ac:dyDescent="0.3"/>
    <row r="981" ht="12.75" customHeight="1" x14ac:dyDescent="0.3"/>
    <row r="982" ht="12.75" customHeight="1" x14ac:dyDescent="0.3"/>
    <row r="983" ht="12.75" customHeight="1" x14ac:dyDescent="0.3"/>
    <row r="984" ht="12.75" customHeight="1" x14ac:dyDescent="0.3"/>
    <row r="985" ht="12.75" customHeight="1" x14ac:dyDescent="0.3"/>
    <row r="986" ht="12.75" customHeight="1" x14ac:dyDescent="0.3"/>
    <row r="987" ht="12.75" customHeight="1" x14ac:dyDescent="0.3"/>
    <row r="988" ht="12.75" customHeight="1" x14ac:dyDescent="0.3"/>
    <row r="989" ht="12.75" customHeight="1" x14ac:dyDescent="0.3"/>
    <row r="990" ht="12.75" customHeight="1" x14ac:dyDescent="0.3"/>
    <row r="991" ht="12.75" customHeight="1" x14ac:dyDescent="0.3"/>
    <row r="992" ht="12.75" customHeight="1" x14ac:dyDescent="0.3"/>
    <row r="993" ht="12.75" customHeight="1" x14ac:dyDescent="0.3"/>
    <row r="994" ht="12.75" customHeight="1" x14ac:dyDescent="0.3"/>
    <row r="995" ht="12.75" customHeight="1" x14ac:dyDescent="0.3"/>
    <row r="996" ht="12.75" customHeight="1" x14ac:dyDescent="0.3"/>
    <row r="997" ht="12.75" customHeight="1" x14ac:dyDescent="0.3"/>
    <row r="998" ht="12.75" customHeight="1" x14ac:dyDescent="0.3"/>
    <row r="999" ht="12.75" customHeight="1" x14ac:dyDescent="0.3"/>
    <row r="1000" ht="12.75" customHeight="1" x14ac:dyDescent="0.3"/>
    <row r="1001" ht="12.75" customHeight="1" x14ac:dyDescent="0.3"/>
    <row r="1002" ht="12.75" customHeight="1" x14ac:dyDescent="0.3"/>
    <row r="1003" ht="12.75" customHeight="1" x14ac:dyDescent="0.3"/>
    <row r="1004" ht="12.75" customHeight="1" x14ac:dyDescent="0.3"/>
    <row r="1005" ht="12.75" customHeight="1" x14ac:dyDescent="0.3"/>
    <row r="1006" ht="12.75" customHeight="1" x14ac:dyDescent="0.3"/>
    <row r="1007" ht="12.75" customHeight="1" x14ac:dyDescent="0.3"/>
    <row r="1008" ht="12.75" customHeight="1" x14ac:dyDescent="0.3"/>
    <row r="1009" ht="12.75" customHeight="1" x14ac:dyDescent="0.3"/>
    <row r="1010" ht="12.75" customHeight="1" x14ac:dyDescent="0.3"/>
    <row r="1011" ht="12.75" customHeight="1" x14ac:dyDescent="0.3"/>
    <row r="1012" ht="12.75" customHeight="1" x14ac:dyDescent="0.3"/>
    <row r="1013" ht="12.75" customHeight="1" x14ac:dyDescent="0.3"/>
    <row r="1014" ht="12.75" customHeight="1" x14ac:dyDescent="0.3"/>
    <row r="1015" ht="12.75" customHeight="1" x14ac:dyDescent="0.3"/>
    <row r="1016" ht="12.75" customHeight="1" x14ac:dyDescent="0.3"/>
    <row r="1017" ht="12.75" customHeight="1" x14ac:dyDescent="0.3"/>
    <row r="1018" ht="12.75" customHeight="1" x14ac:dyDescent="0.3"/>
    <row r="1019" ht="12.75" customHeight="1" x14ac:dyDescent="0.3"/>
    <row r="1020" ht="12.75" customHeight="1" x14ac:dyDescent="0.3"/>
    <row r="1021" ht="12.75" customHeight="1" x14ac:dyDescent="0.3"/>
    <row r="1022" ht="12.75" customHeight="1" x14ac:dyDescent="0.3"/>
    <row r="1023" ht="12.75" customHeight="1" x14ac:dyDescent="0.3"/>
    <row r="1024" ht="12.75" customHeight="1" x14ac:dyDescent="0.3"/>
    <row r="1025" ht="12.75" customHeight="1" x14ac:dyDescent="0.3"/>
    <row r="1026" ht="12.75" customHeight="1" x14ac:dyDescent="0.3"/>
    <row r="1027" ht="12.75" customHeight="1" x14ac:dyDescent="0.3"/>
    <row r="1028" ht="12.75" customHeight="1" x14ac:dyDescent="0.3"/>
    <row r="1029" ht="12.75" customHeight="1" x14ac:dyDescent="0.3"/>
    <row r="1030" ht="12.75" customHeight="1" x14ac:dyDescent="0.3"/>
    <row r="1031" ht="12.75" customHeight="1" x14ac:dyDescent="0.3"/>
    <row r="1032" ht="12.75" customHeight="1" x14ac:dyDescent="0.3"/>
    <row r="1033" ht="12.75" customHeight="1" x14ac:dyDescent="0.3"/>
    <row r="1034" ht="12.75" customHeight="1" x14ac:dyDescent="0.3"/>
    <row r="1035" ht="12.75" customHeight="1" x14ac:dyDescent="0.3"/>
    <row r="1036" ht="12.75" customHeight="1" x14ac:dyDescent="0.3"/>
    <row r="1037" ht="12.75" customHeight="1" x14ac:dyDescent="0.3"/>
    <row r="1038" ht="12.75" customHeight="1" x14ac:dyDescent="0.3"/>
    <row r="1039" ht="12.75" customHeight="1" x14ac:dyDescent="0.3"/>
    <row r="1040" ht="12.75" customHeight="1" x14ac:dyDescent="0.3"/>
    <row r="1041" ht="12.75" customHeight="1" x14ac:dyDescent="0.3"/>
    <row r="1042" ht="12.75" customHeight="1" x14ac:dyDescent="0.3"/>
    <row r="1043" ht="12.75" customHeight="1" x14ac:dyDescent="0.3"/>
    <row r="1044" ht="12.75" customHeight="1" x14ac:dyDescent="0.3"/>
    <row r="1045" ht="12.75" customHeight="1" x14ac:dyDescent="0.3"/>
    <row r="1046" ht="12.75" customHeight="1" x14ac:dyDescent="0.3"/>
    <row r="1047" ht="12.75" customHeight="1" x14ac:dyDescent="0.3"/>
    <row r="1048" ht="12.75" customHeight="1" x14ac:dyDescent="0.3"/>
    <row r="1049" ht="12.75" customHeight="1" x14ac:dyDescent="0.3"/>
    <row r="1050" ht="12.75" customHeight="1" x14ac:dyDescent="0.3"/>
    <row r="1051" ht="12.75" customHeight="1" x14ac:dyDescent="0.3"/>
    <row r="1052" ht="12.75" customHeight="1" x14ac:dyDescent="0.3"/>
    <row r="1053" ht="12.75" customHeight="1" x14ac:dyDescent="0.3"/>
    <row r="1054" ht="12.75" customHeight="1" x14ac:dyDescent="0.3"/>
    <row r="1055" ht="12.75" customHeight="1" x14ac:dyDescent="0.3"/>
    <row r="1056" ht="12.75" customHeight="1" x14ac:dyDescent="0.3"/>
    <row r="1057" ht="12.75" customHeight="1" x14ac:dyDescent="0.3"/>
    <row r="1058" ht="12.75" customHeight="1" x14ac:dyDescent="0.3"/>
    <row r="1059" ht="12.75" customHeight="1" x14ac:dyDescent="0.3"/>
    <row r="1060" ht="12.75" customHeight="1" x14ac:dyDescent="0.3"/>
    <row r="1061" ht="12.75" customHeight="1" x14ac:dyDescent="0.3"/>
    <row r="1062" ht="12.75" customHeight="1" x14ac:dyDescent="0.3"/>
    <row r="1063" ht="12.75" customHeight="1" x14ac:dyDescent="0.3"/>
    <row r="1064" ht="12.75" customHeight="1" x14ac:dyDescent="0.3"/>
    <row r="1065" ht="12.75" customHeight="1" x14ac:dyDescent="0.3"/>
    <row r="1066" ht="12.75" customHeight="1" x14ac:dyDescent="0.3"/>
    <row r="1067" ht="12.75" customHeight="1" x14ac:dyDescent="0.3"/>
    <row r="1068" ht="12.75" customHeight="1" x14ac:dyDescent="0.3"/>
    <row r="1069" ht="12.75" customHeight="1" x14ac:dyDescent="0.3"/>
    <row r="1070" ht="12.75" customHeight="1" x14ac:dyDescent="0.3"/>
    <row r="1071" ht="12.75" customHeight="1" x14ac:dyDescent="0.3"/>
    <row r="1072" ht="12.75" customHeight="1" x14ac:dyDescent="0.3"/>
    <row r="1073" ht="12.75" customHeight="1" x14ac:dyDescent="0.3"/>
    <row r="1074" ht="12.75" customHeight="1" x14ac:dyDescent="0.3"/>
    <row r="1075" ht="12.75" customHeight="1" x14ac:dyDescent="0.3"/>
    <row r="1076" ht="12.75" customHeight="1" x14ac:dyDescent="0.3"/>
    <row r="1077" ht="12.75" customHeight="1" x14ac:dyDescent="0.3"/>
    <row r="1078" ht="12.75" customHeight="1" x14ac:dyDescent="0.3"/>
    <row r="1079" ht="12.75" customHeight="1" x14ac:dyDescent="0.3"/>
    <row r="1080" ht="12.75" customHeight="1" x14ac:dyDescent="0.3"/>
    <row r="1081" ht="12.75" customHeight="1" x14ac:dyDescent="0.3"/>
    <row r="1082" ht="12.75" customHeight="1" x14ac:dyDescent="0.3"/>
    <row r="1083" ht="12.75" customHeight="1" x14ac:dyDescent="0.3"/>
    <row r="1084" ht="12.75" customHeight="1" x14ac:dyDescent="0.3"/>
    <row r="1085" ht="12.75" customHeight="1" x14ac:dyDescent="0.3"/>
    <row r="1086" ht="12.75" customHeight="1" x14ac:dyDescent="0.3"/>
    <row r="1087" ht="12.75" customHeight="1" x14ac:dyDescent="0.3"/>
    <row r="1088" ht="12.75" customHeight="1" x14ac:dyDescent="0.3"/>
    <row r="1089" ht="12.75" customHeight="1" x14ac:dyDescent="0.3"/>
    <row r="1090" ht="12.75" customHeight="1" x14ac:dyDescent="0.3"/>
    <row r="1091" ht="12.75" customHeight="1" x14ac:dyDescent="0.3"/>
    <row r="1092" ht="12.75" customHeight="1" x14ac:dyDescent="0.3"/>
    <row r="1093" ht="12.75" customHeight="1" x14ac:dyDescent="0.3"/>
    <row r="1094" ht="12.75" customHeight="1" x14ac:dyDescent="0.3"/>
    <row r="1095" ht="12.75" customHeight="1" x14ac:dyDescent="0.3"/>
    <row r="1096" ht="12.75" customHeight="1" x14ac:dyDescent="0.3"/>
    <row r="1097" ht="12.75" customHeight="1" x14ac:dyDescent="0.3"/>
    <row r="1098" ht="12.75" customHeight="1" x14ac:dyDescent="0.3"/>
    <row r="1099" ht="12.75" customHeight="1" x14ac:dyDescent="0.3"/>
    <row r="1100" ht="12.75" customHeight="1" x14ac:dyDescent="0.3"/>
    <row r="1101" ht="12.75" customHeight="1" x14ac:dyDescent="0.3"/>
    <row r="1102" ht="12.75" customHeight="1" x14ac:dyDescent="0.3"/>
    <row r="1103" ht="12.75" customHeight="1" x14ac:dyDescent="0.3"/>
    <row r="1104" ht="12.75" customHeight="1" x14ac:dyDescent="0.3"/>
    <row r="1105" ht="12.75" customHeight="1" x14ac:dyDescent="0.3"/>
    <row r="1106" ht="12.75" customHeight="1" x14ac:dyDescent="0.3"/>
    <row r="1107" ht="12.75" customHeight="1" x14ac:dyDescent="0.3"/>
    <row r="1108" ht="12.75" customHeight="1" x14ac:dyDescent="0.3"/>
    <row r="1109" ht="12.75" customHeight="1" x14ac:dyDescent="0.3"/>
    <row r="1110" ht="12.75" customHeight="1" x14ac:dyDescent="0.3"/>
    <row r="1111" ht="12.75" customHeight="1" x14ac:dyDescent="0.3"/>
    <row r="1112" ht="12.75" customHeight="1" x14ac:dyDescent="0.3"/>
    <row r="1113" ht="12.75" customHeight="1" x14ac:dyDescent="0.3"/>
    <row r="1114" ht="12.75" customHeight="1" x14ac:dyDescent="0.3"/>
    <row r="1115" ht="12.75" customHeight="1" x14ac:dyDescent="0.3"/>
    <row r="1116" ht="12.75" customHeight="1" x14ac:dyDescent="0.3"/>
    <row r="1117" ht="12.75" customHeight="1" x14ac:dyDescent="0.3"/>
    <row r="1118" ht="12.75" customHeight="1" x14ac:dyDescent="0.3"/>
    <row r="1119" ht="12.75" customHeight="1" x14ac:dyDescent="0.3"/>
    <row r="1120" ht="12.75" customHeight="1" x14ac:dyDescent="0.3"/>
    <row r="1121" ht="12.75" customHeight="1" x14ac:dyDescent="0.3"/>
    <row r="1122" ht="12.75" customHeight="1" x14ac:dyDescent="0.3"/>
    <row r="1123" ht="12.75" customHeight="1" x14ac:dyDescent="0.3"/>
    <row r="1124" ht="12.75" customHeight="1" x14ac:dyDescent="0.3"/>
    <row r="1125" ht="12.75" customHeight="1" x14ac:dyDescent="0.3"/>
    <row r="1126" ht="12.75" customHeight="1" x14ac:dyDescent="0.3"/>
    <row r="1127" ht="12.75" customHeight="1" x14ac:dyDescent="0.3"/>
    <row r="1128" ht="12.75" customHeight="1" x14ac:dyDescent="0.3"/>
    <row r="1129" ht="12.75" customHeight="1" x14ac:dyDescent="0.3"/>
    <row r="1130" ht="12.75" customHeight="1" x14ac:dyDescent="0.3"/>
    <row r="1131" ht="12.75" customHeight="1" x14ac:dyDescent="0.3"/>
    <row r="1132" ht="12.75" customHeight="1" x14ac:dyDescent="0.3"/>
    <row r="1133" ht="12.75" customHeight="1" x14ac:dyDescent="0.3"/>
    <row r="1134" ht="12.75" customHeight="1" x14ac:dyDescent="0.3"/>
    <row r="1135" ht="12.75" customHeight="1" x14ac:dyDescent="0.3"/>
    <row r="1136" ht="12.75" customHeight="1" x14ac:dyDescent="0.3"/>
    <row r="1137" ht="12.75" customHeight="1" x14ac:dyDescent="0.3"/>
    <row r="1138" ht="12.75" customHeight="1" x14ac:dyDescent="0.3"/>
    <row r="1139" ht="12.75" customHeight="1" x14ac:dyDescent="0.3"/>
    <row r="1140" ht="12.75" customHeight="1" x14ac:dyDescent="0.3"/>
    <row r="1141" ht="12.75" customHeight="1" x14ac:dyDescent="0.3"/>
    <row r="1142" ht="12.75" customHeight="1" x14ac:dyDescent="0.3"/>
    <row r="1143" ht="12.75" customHeight="1" x14ac:dyDescent="0.3"/>
    <row r="1144" ht="12.75" customHeight="1" x14ac:dyDescent="0.3"/>
    <row r="1145" ht="12.75" customHeight="1" x14ac:dyDescent="0.3"/>
    <row r="1146" ht="12.75" customHeight="1" x14ac:dyDescent="0.3"/>
    <row r="1147" ht="12.75" customHeight="1" x14ac:dyDescent="0.3"/>
    <row r="1148" ht="12.75" customHeight="1" x14ac:dyDescent="0.3"/>
    <row r="1149" ht="12.75" customHeight="1" x14ac:dyDescent="0.3"/>
    <row r="1150" ht="12.75" customHeight="1" x14ac:dyDescent="0.3"/>
    <row r="1151" ht="12.75" customHeight="1" x14ac:dyDescent="0.3"/>
    <row r="1152" ht="12.75" customHeight="1" x14ac:dyDescent="0.3"/>
    <row r="1153" ht="12.75" customHeight="1" x14ac:dyDescent="0.3"/>
    <row r="1154" ht="12.75" customHeight="1" x14ac:dyDescent="0.3"/>
    <row r="1155" ht="12.75" customHeight="1" x14ac:dyDescent="0.3"/>
    <row r="1156" ht="12.75" customHeight="1" x14ac:dyDescent="0.3"/>
    <row r="1157" ht="12.75" customHeight="1" x14ac:dyDescent="0.3"/>
    <row r="1158" ht="12.75" customHeight="1" x14ac:dyDescent="0.3"/>
    <row r="1159" ht="12.75" customHeight="1" x14ac:dyDescent="0.3"/>
    <row r="1160" ht="12.75" customHeight="1" x14ac:dyDescent="0.3"/>
    <row r="1161" ht="12.75" customHeight="1" x14ac:dyDescent="0.3"/>
    <row r="1162" ht="12.75" customHeight="1" x14ac:dyDescent="0.3"/>
    <row r="1163" ht="12.75" customHeight="1" x14ac:dyDescent="0.3"/>
    <row r="1164" ht="12.75" customHeight="1" x14ac:dyDescent="0.3"/>
    <row r="1165" ht="12.75" customHeight="1" x14ac:dyDescent="0.3"/>
    <row r="1166" ht="12.75" customHeight="1" x14ac:dyDescent="0.3"/>
    <row r="1167" ht="12.75" customHeight="1" x14ac:dyDescent="0.3"/>
    <row r="1168" ht="12.75" customHeight="1" x14ac:dyDescent="0.3"/>
    <row r="1169" ht="12.75" customHeight="1" x14ac:dyDescent="0.3"/>
    <row r="1170" ht="12.75" customHeight="1" x14ac:dyDescent="0.3"/>
    <row r="1171" ht="12.75" customHeight="1" x14ac:dyDescent="0.3"/>
    <row r="1172" ht="12.75" customHeight="1" x14ac:dyDescent="0.3"/>
    <row r="1173" ht="12.75" customHeight="1" x14ac:dyDescent="0.3"/>
    <row r="1174" ht="12.75" customHeight="1" x14ac:dyDescent="0.3"/>
    <row r="1175" ht="12.75" customHeight="1" x14ac:dyDescent="0.3"/>
    <row r="1176" ht="12.75" customHeight="1" x14ac:dyDescent="0.3"/>
    <row r="1177" ht="12.75" customHeight="1" x14ac:dyDescent="0.3"/>
    <row r="1178" ht="12.75" customHeight="1" x14ac:dyDescent="0.3"/>
    <row r="1179" ht="12.75" customHeight="1" x14ac:dyDescent="0.3"/>
    <row r="1180" ht="12.75" customHeight="1" x14ac:dyDescent="0.3"/>
    <row r="1181" ht="12.75" customHeight="1" x14ac:dyDescent="0.3"/>
    <row r="1182" ht="12.75" customHeight="1" x14ac:dyDescent="0.3"/>
    <row r="1183" ht="12.75" customHeight="1" x14ac:dyDescent="0.3"/>
    <row r="1184" ht="12.75" customHeight="1" x14ac:dyDescent="0.3"/>
    <row r="1185" ht="12.75" customHeight="1" x14ac:dyDescent="0.3"/>
    <row r="1186" ht="12.75" customHeight="1" x14ac:dyDescent="0.3"/>
    <row r="1187" ht="12.75" customHeight="1" x14ac:dyDescent="0.3"/>
    <row r="1188" ht="12.75" customHeight="1" x14ac:dyDescent="0.3"/>
    <row r="1189" ht="12.75" customHeight="1" x14ac:dyDescent="0.3"/>
    <row r="1190" ht="12.75" customHeight="1" x14ac:dyDescent="0.3"/>
    <row r="1191" ht="12.75" customHeight="1" x14ac:dyDescent="0.3"/>
    <row r="1192" ht="12.75" customHeight="1" x14ac:dyDescent="0.3"/>
    <row r="1193" ht="12.75" customHeight="1" x14ac:dyDescent="0.3"/>
    <row r="1194" ht="12.75" customHeight="1" x14ac:dyDescent="0.3"/>
    <row r="1195" ht="12.75" customHeight="1" x14ac:dyDescent="0.3"/>
    <row r="1196" ht="12.75" customHeight="1" x14ac:dyDescent="0.3"/>
    <row r="1197" ht="12.75" customHeight="1" x14ac:dyDescent="0.3"/>
    <row r="1198" ht="12.75" customHeight="1" x14ac:dyDescent="0.3"/>
    <row r="1199" ht="12.75" customHeight="1" x14ac:dyDescent="0.3"/>
    <row r="1200" ht="12.75" customHeight="1" x14ac:dyDescent="0.3"/>
    <row r="1201" ht="12.75" customHeight="1" x14ac:dyDescent="0.3"/>
    <row r="1202" ht="12.75" customHeight="1" x14ac:dyDescent="0.3"/>
    <row r="1203" ht="12.75" customHeight="1" x14ac:dyDescent="0.3"/>
    <row r="1204" ht="12.75" customHeight="1" x14ac:dyDescent="0.3"/>
    <row r="1205" ht="12.75" customHeight="1" x14ac:dyDescent="0.3"/>
    <row r="1206" ht="12.75" customHeight="1" x14ac:dyDescent="0.3"/>
    <row r="1207" ht="12.75" customHeight="1" x14ac:dyDescent="0.3"/>
    <row r="1208" ht="12.75" customHeight="1" x14ac:dyDescent="0.3"/>
    <row r="1209" ht="12.75" customHeight="1" x14ac:dyDescent="0.3"/>
    <row r="1210" ht="12.75" customHeight="1" x14ac:dyDescent="0.3"/>
    <row r="1211" ht="12.75" customHeight="1" x14ac:dyDescent="0.3"/>
    <row r="1212" ht="12.75" customHeight="1" x14ac:dyDescent="0.3"/>
    <row r="1213" ht="12.75" customHeight="1" x14ac:dyDescent="0.3"/>
    <row r="1214" ht="12.75" customHeight="1" x14ac:dyDescent="0.3"/>
    <row r="1215" ht="12.75" customHeight="1" x14ac:dyDescent="0.3"/>
    <row r="1216" ht="12.75" customHeight="1" x14ac:dyDescent="0.3"/>
    <row r="1217" ht="12.75" customHeight="1" x14ac:dyDescent="0.3"/>
    <row r="1218" ht="12.75" customHeight="1" x14ac:dyDescent="0.3"/>
    <row r="1219" ht="12.75" customHeight="1" x14ac:dyDescent="0.3"/>
    <row r="1220" ht="12.75" customHeight="1" x14ac:dyDescent="0.3"/>
    <row r="1221" ht="12.75" customHeight="1" x14ac:dyDescent="0.3"/>
    <row r="1222" ht="12.75" customHeight="1" x14ac:dyDescent="0.3"/>
    <row r="1223" ht="12.75" customHeight="1" x14ac:dyDescent="0.3"/>
    <row r="1224" ht="12.75" customHeight="1" x14ac:dyDescent="0.3"/>
    <row r="1225" ht="12.75" customHeight="1" x14ac:dyDescent="0.3"/>
    <row r="1226" ht="12.75" customHeight="1" x14ac:dyDescent="0.3"/>
    <row r="1227" ht="12.75" customHeight="1" x14ac:dyDescent="0.3"/>
    <row r="1228" ht="12.75" customHeight="1" x14ac:dyDescent="0.3"/>
    <row r="1229" ht="12.75" customHeight="1" x14ac:dyDescent="0.3"/>
    <row r="1230" ht="12.75" customHeight="1" x14ac:dyDescent="0.3"/>
    <row r="1231" ht="12.75" customHeight="1" x14ac:dyDescent="0.3"/>
    <row r="1232" ht="12.75" customHeight="1" x14ac:dyDescent="0.3"/>
    <row r="1233" ht="12.75" customHeight="1" x14ac:dyDescent="0.3"/>
    <row r="1234" ht="12.75" customHeight="1" x14ac:dyDescent="0.3"/>
    <row r="1235" ht="12.75" customHeight="1" x14ac:dyDescent="0.3"/>
    <row r="1236" ht="12.75" customHeight="1" x14ac:dyDescent="0.3"/>
    <row r="1237" ht="12.75" customHeight="1" x14ac:dyDescent="0.3"/>
    <row r="1238" ht="12.75" customHeight="1" x14ac:dyDescent="0.3"/>
    <row r="1239" ht="12.75" customHeight="1" x14ac:dyDescent="0.3"/>
    <row r="1240" ht="12.75" customHeight="1" x14ac:dyDescent="0.3"/>
    <row r="1241" ht="12.75" customHeight="1" x14ac:dyDescent="0.3"/>
    <row r="1242" ht="12.75" customHeight="1" x14ac:dyDescent="0.3"/>
    <row r="1243" ht="12.75" customHeight="1" x14ac:dyDescent="0.3"/>
    <row r="1244" ht="12.75" customHeight="1" x14ac:dyDescent="0.3"/>
    <row r="1245" ht="12.75" customHeight="1" x14ac:dyDescent="0.3"/>
    <row r="1246" ht="12.75" customHeight="1" x14ac:dyDescent="0.3"/>
    <row r="1247" ht="12.75" customHeight="1" x14ac:dyDescent="0.3"/>
    <row r="1248" ht="12.75" customHeight="1" x14ac:dyDescent="0.3"/>
    <row r="1249" ht="12.75" customHeight="1" x14ac:dyDescent="0.3"/>
    <row r="1250" ht="12.75" customHeight="1" x14ac:dyDescent="0.3"/>
    <row r="1251" ht="12.75" customHeight="1" x14ac:dyDescent="0.3"/>
    <row r="1252" ht="12.75" customHeight="1" x14ac:dyDescent="0.3"/>
    <row r="1253" ht="12.75" customHeight="1" x14ac:dyDescent="0.3"/>
    <row r="1254" ht="12.75" customHeight="1" x14ac:dyDescent="0.3"/>
    <row r="1255" ht="12.75" customHeight="1" x14ac:dyDescent="0.3"/>
    <row r="1256" ht="12.75" customHeight="1" x14ac:dyDescent="0.3"/>
    <row r="1257" ht="12.75" customHeight="1" x14ac:dyDescent="0.3"/>
    <row r="1258" ht="12.75" customHeight="1" x14ac:dyDescent="0.3"/>
    <row r="1259" ht="12.75" customHeight="1" x14ac:dyDescent="0.3"/>
    <row r="1260" ht="12.75" customHeight="1" x14ac:dyDescent="0.3"/>
    <row r="1261" ht="12.75" customHeight="1" x14ac:dyDescent="0.3"/>
    <row r="1262" ht="12.75" customHeight="1" x14ac:dyDescent="0.3"/>
    <row r="1263" ht="12.75" customHeight="1" x14ac:dyDescent="0.3"/>
    <row r="1264" ht="12.75" customHeight="1" x14ac:dyDescent="0.3"/>
    <row r="1265" ht="12.75" customHeight="1" x14ac:dyDescent="0.3"/>
    <row r="1266" ht="12.75" customHeight="1" x14ac:dyDescent="0.3"/>
    <row r="1267" ht="12.75" customHeight="1" x14ac:dyDescent="0.3"/>
    <row r="1268" ht="12.75" customHeight="1" x14ac:dyDescent="0.3"/>
    <row r="1269" ht="12.75" customHeight="1" x14ac:dyDescent="0.3"/>
    <row r="1270" ht="12.75" customHeight="1" x14ac:dyDescent="0.3"/>
    <row r="1271" ht="12.75" customHeight="1" x14ac:dyDescent="0.3"/>
    <row r="1272" ht="12.75" customHeight="1" x14ac:dyDescent="0.3"/>
    <row r="1273" ht="12.75" customHeight="1" x14ac:dyDescent="0.3"/>
    <row r="1274" ht="12.75" customHeight="1" x14ac:dyDescent="0.3"/>
    <row r="1275" ht="12.75" customHeight="1" x14ac:dyDescent="0.3"/>
    <row r="1276" ht="12.75" customHeight="1" x14ac:dyDescent="0.3"/>
    <row r="1277" ht="12.75" customHeight="1" x14ac:dyDescent="0.3"/>
    <row r="1278" ht="12.75" customHeight="1" x14ac:dyDescent="0.3"/>
    <row r="1279" ht="12.75" customHeight="1" x14ac:dyDescent="0.3"/>
    <row r="1280" ht="12.75" customHeight="1" x14ac:dyDescent="0.3"/>
    <row r="1281" ht="12.75" customHeight="1" x14ac:dyDescent="0.3"/>
    <row r="1282" ht="12.75" customHeight="1" x14ac:dyDescent="0.3"/>
    <row r="1283" ht="12.75" customHeight="1" x14ac:dyDescent="0.3"/>
    <row r="1284" ht="12.75" customHeight="1" x14ac:dyDescent="0.3"/>
    <row r="1285" ht="12.75" customHeight="1" x14ac:dyDescent="0.3"/>
    <row r="1286" ht="12.75" customHeight="1" x14ac:dyDescent="0.3"/>
    <row r="1287" ht="12.75" customHeight="1" x14ac:dyDescent="0.3"/>
    <row r="1288" ht="12.75" customHeight="1" x14ac:dyDescent="0.3"/>
    <row r="1289" ht="12.75" customHeight="1" x14ac:dyDescent="0.3"/>
    <row r="1290" ht="12.75" customHeight="1" x14ac:dyDescent="0.3"/>
    <row r="1291" ht="12.75" customHeight="1" x14ac:dyDescent="0.3"/>
    <row r="1292" ht="12.75" customHeight="1" x14ac:dyDescent="0.3"/>
    <row r="1293" ht="12.75" customHeight="1" x14ac:dyDescent="0.3"/>
    <row r="1294" ht="12.75" customHeight="1" x14ac:dyDescent="0.3"/>
    <row r="1295" ht="12.75" customHeight="1" x14ac:dyDescent="0.3"/>
    <row r="1296" ht="12.75" customHeight="1" x14ac:dyDescent="0.3"/>
    <row r="1297" ht="12.75" customHeight="1" x14ac:dyDescent="0.3"/>
    <row r="1298" ht="12.75" customHeight="1" x14ac:dyDescent="0.3"/>
    <row r="1299" ht="12.75" customHeight="1" x14ac:dyDescent="0.3"/>
    <row r="1300" ht="12.75" customHeight="1" x14ac:dyDescent="0.3"/>
    <row r="1301" ht="12.75" customHeight="1" x14ac:dyDescent="0.3"/>
    <row r="1302" ht="12.75" customHeight="1" x14ac:dyDescent="0.3"/>
    <row r="1303" ht="12.75" customHeight="1" x14ac:dyDescent="0.3"/>
    <row r="1304" ht="12.75" customHeight="1" x14ac:dyDescent="0.3"/>
    <row r="1305" ht="12.75" customHeight="1" x14ac:dyDescent="0.3"/>
    <row r="1306" ht="12.75" customHeight="1" x14ac:dyDescent="0.3"/>
    <row r="1307" ht="12.75" customHeight="1" x14ac:dyDescent="0.3"/>
    <row r="1308" ht="12.75" customHeight="1" x14ac:dyDescent="0.3"/>
    <row r="1309" ht="12.75" customHeight="1" x14ac:dyDescent="0.3"/>
    <row r="1310" ht="12.75" customHeight="1" x14ac:dyDescent="0.3"/>
    <row r="1311" ht="12.75" customHeight="1" x14ac:dyDescent="0.3"/>
    <row r="1312" ht="12.75" customHeight="1" x14ac:dyDescent="0.3"/>
    <row r="1313" ht="12.75" customHeight="1" x14ac:dyDescent="0.3"/>
    <row r="1314" ht="12.75" customHeight="1" x14ac:dyDescent="0.3"/>
    <row r="1315" ht="12.75" customHeight="1" x14ac:dyDescent="0.3"/>
    <row r="1316" ht="12.75" customHeight="1" x14ac:dyDescent="0.3"/>
    <row r="1317" ht="12.75" customHeight="1" x14ac:dyDescent="0.3"/>
    <row r="1318" ht="12.75" customHeight="1" x14ac:dyDescent="0.3"/>
    <row r="1319" ht="12.75" customHeight="1" x14ac:dyDescent="0.3"/>
    <row r="1320" ht="12.75" customHeight="1" x14ac:dyDescent="0.3"/>
    <row r="1321" ht="12.75" customHeight="1" x14ac:dyDescent="0.3"/>
    <row r="1322" ht="12.75" customHeight="1" x14ac:dyDescent="0.3"/>
    <row r="1323" ht="12.75" customHeight="1" x14ac:dyDescent="0.3"/>
    <row r="1324" ht="12.75" customHeight="1" x14ac:dyDescent="0.3"/>
    <row r="1325" ht="12.75" customHeight="1" x14ac:dyDescent="0.3"/>
    <row r="1326" ht="12.75" customHeight="1" x14ac:dyDescent="0.3"/>
    <row r="1327" ht="12.75" customHeight="1" x14ac:dyDescent="0.3"/>
    <row r="1328" ht="12.75" customHeight="1" x14ac:dyDescent="0.3"/>
    <row r="1329" ht="12.75" customHeight="1" x14ac:dyDescent="0.3"/>
    <row r="1330" ht="12.75" customHeight="1" x14ac:dyDescent="0.3"/>
    <row r="1331" ht="12.75" customHeight="1" x14ac:dyDescent="0.3"/>
    <row r="1332" ht="12.75" customHeight="1" x14ac:dyDescent="0.3"/>
    <row r="1335" ht="12.75" customHeight="1" x14ac:dyDescent="0.3"/>
    <row r="1338" ht="12.75" customHeight="1" x14ac:dyDescent="0.3"/>
    <row r="1339" ht="12.75" customHeight="1" x14ac:dyDescent="0.3"/>
    <row r="1340" ht="12.75" customHeight="1" x14ac:dyDescent="0.3"/>
    <row r="1341" ht="12.75" customHeight="1" x14ac:dyDescent="0.3"/>
    <row r="1342" ht="12.75" customHeight="1" x14ac:dyDescent="0.3"/>
    <row r="1343" ht="12.75" customHeight="1" x14ac:dyDescent="0.3"/>
    <row r="1344" ht="12.75" customHeight="1" x14ac:dyDescent="0.3"/>
    <row r="1345" ht="12.75" customHeight="1" x14ac:dyDescent="0.3"/>
    <row r="1346" ht="12.75" customHeight="1" x14ac:dyDescent="0.3"/>
    <row r="1347" ht="12.75" customHeight="1" x14ac:dyDescent="0.3"/>
    <row r="1348" ht="12.75" customHeight="1" x14ac:dyDescent="0.3"/>
    <row r="1349" ht="12.75" customHeight="1" x14ac:dyDescent="0.3"/>
    <row r="1350" ht="12.75" customHeight="1" x14ac:dyDescent="0.3"/>
    <row r="1351" ht="12.75" customHeight="1" x14ac:dyDescent="0.3"/>
    <row r="1352" ht="12.75" customHeight="1" x14ac:dyDescent="0.3"/>
    <row r="1353" ht="12.75" customHeight="1" x14ac:dyDescent="0.3"/>
    <row r="1354" ht="12.75" customHeight="1" x14ac:dyDescent="0.3"/>
    <row r="1355" ht="12.75" customHeight="1" x14ac:dyDescent="0.3"/>
    <row r="1356" ht="12.75" customHeight="1" x14ac:dyDescent="0.3"/>
    <row r="1357" ht="12.75" customHeight="1" x14ac:dyDescent="0.3"/>
    <row r="1358" ht="12.75" customHeight="1" x14ac:dyDescent="0.3"/>
    <row r="1359" ht="12.75" customHeight="1" x14ac:dyDescent="0.3"/>
    <row r="1360" ht="12.75" customHeight="1" x14ac:dyDescent="0.3"/>
    <row r="1361" ht="12.75" customHeight="1" x14ac:dyDescent="0.3"/>
    <row r="1362" ht="12.75" customHeight="1" x14ac:dyDescent="0.3"/>
    <row r="1363" ht="12.75" customHeight="1" x14ac:dyDescent="0.3"/>
    <row r="1364" ht="12.75" customHeight="1" x14ac:dyDescent="0.3"/>
    <row r="1365" ht="12.75" customHeight="1" x14ac:dyDescent="0.3"/>
    <row r="1366" ht="12.75" customHeight="1" x14ac:dyDescent="0.3"/>
    <row r="1367" ht="12.75" customHeight="1" x14ac:dyDescent="0.3"/>
    <row r="1368" ht="12.75" customHeight="1" x14ac:dyDescent="0.3"/>
    <row r="1369" ht="12.75" customHeight="1" x14ac:dyDescent="0.3"/>
    <row r="1370" ht="12.75" customHeight="1" x14ac:dyDescent="0.3"/>
    <row r="1371" ht="12.75" customHeight="1" x14ac:dyDescent="0.3"/>
    <row r="1372" ht="12.75" customHeight="1" x14ac:dyDescent="0.3"/>
    <row r="1373" ht="12.75" customHeight="1" x14ac:dyDescent="0.3"/>
    <row r="1374" ht="12.75" customHeight="1" x14ac:dyDescent="0.3"/>
    <row r="1375" ht="12.75" customHeight="1" x14ac:dyDescent="0.3"/>
    <row r="1376" ht="12.75" customHeight="1" x14ac:dyDescent="0.3"/>
    <row r="1377" ht="12.75" customHeight="1" x14ac:dyDescent="0.3"/>
    <row r="1378" ht="12.75" customHeight="1" x14ac:dyDescent="0.3"/>
    <row r="1379" ht="12.75" customHeight="1" x14ac:dyDescent="0.3"/>
    <row r="1380" ht="12.75" customHeight="1" x14ac:dyDescent="0.3"/>
    <row r="1381" ht="12.75" customHeight="1" x14ac:dyDescent="0.3"/>
    <row r="1382" ht="12.75" customHeight="1" x14ac:dyDescent="0.3"/>
    <row r="1383" ht="12.75" customHeight="1" x14ac:dyDescent="0.3"/>
    <row r="1384" ht="12.75" customHeight="1" x14ac:dyDescent="0.3"/>
    <row r="1385" ht="12.75" customHeight="1" x14ac:dyDescent="0.3"/>
    <row r="1386" ht="12.75" customHeight="1" x14ac:dyDescent="0.3"/>
    <row r="1387" ht="12.75" customHeight="1" x14ac:dyDescent="0.3"/>
    <row r="1388" ht="12.75" customHeight="1" x14ac:dyDescent="0.3"/>
    <row r="1389" ht="12.75" customHeight="1" x14ac:dyDescent="0.3"/>
    <row r="1390" ht="12.75" customHeight="1" x14ac:dyDescent="0.3"/>
    <row r="1391" ht="12.75" customHeight="1" x14ac:dyDescent="0.3"/>
    <row r="1392" ht="12.75" customHeight="1" x14ac:dyDescent="0.3"/>
    <row r="1393" ht="12.75" customHeight="1" x14ac:dyDescent="0.3"/>
    <row r="1394" ht="12.75" customHeight="1" x14ac:dyDescent="0.3"/>
    <row r="1395" ht="12.75" customHeight="1" x14ac:dyDescent="0.3"/>
    <row r="1396" ht="12.75" customHeight="1" x14ac:dyDescent="0.3"/>
    <row r="1397" ht="12.75" customHeight="1" x14ac:dyDescent="0.3"/>
    <row r="1398" ht="12.75" customHeight="1" x14ac:dyDescent="0.3"/>
    <row r="1399" ht="12.75" customHeight="1" x14ac:dyDescent="0.3"/>
    <row r="1400" ht="12.75" customHeight="1" x14ac:dyDescent="0.3"/>
    <row r="1401" ht="12.75" customHeight="1" x14ac:dyDescent="0.3"/>
    <row r="1402" ht="12.75" customHeight="1" x14ac:dyDescent="0.3"/>
    <row r="1403" ht="12.75" customHeight="1" x14ac:dyDescent="0.3"/>
    <row r="1404" ht="12.75" customHeight="1" x14ac:dyDescent="0.3"/>
    <row r="1405" ht="12.75" customHeight="1" x14ac:dyDescent="0.3"/>
    <row r="1406" ht="12.75" customHeight="1" x14ac:dyDescent="0.3"/>
    <row r="1407" ht="12.75" customHeight="1" x14ac:dyDescent="0.3"/>
    <row r="1408" ht="12.75" customHeight="1" x14ac:dyDescent="0.3"/>
    <row r="1409" ht="12.75" customHeight="1" x14ac:dyDescent="0.3"/>
    <row r="1410" ht="12.75" customHeight="1" x14ac:dyDescent="0.3"/>
    <row r="1411" ht="12.75" customHeight="1" x14ac:dyDescent="0.3"/>
    <row r="1412" ht="12.75" customHeight="1" x14ac:dyDescent="0.3"/>
    <row r="1413" ht="12.75" customHeight="1" x14ac:dyDescent="0.3"/>
    <row r="1414" ht="12.75" customHeight="1" x14ac:dyDescent="0.3"/>
    <row r="1415" ht="12.75" customHeight="1" x14ac:dyDescent="0.3"/>
    <row r="1416" ht="12.75" customHeight="1" x14ac:dyDescent="0.3"/>
    <row r="1417" ht="12.75" customHeight="1" x14ac:dyDescent="0.3"/>
    <row r="1418" ht="12.75" customHeight="1" x14ac:dyDescent="0.3"/>
    <row r="1419" ht="12.75" customHeight="1" x14ac:dyDescent="0.3"/>
    <row r="1420" ht="12.75" customHeight="1" x14ac:dyDescent="0.3"/>
    <row r="1421" ht="12.75" customHeight="1" x14ac:dyDescent="0.3"/>
    <row r="1422" ht="12.75" customHeight="1" x14ac:dyDescent="0.3"/>
    <row r="1423" ht="12.75" customHeight="1" x14ac:dyDescent="0.3"/>
    <row r="1424" ht="12.75" customHeight="1" x14ac:dyDescent="0.3"/>
    <row r="1425" ht="12.75" customHeight="1" x14ac:dyDescent="0.3"/>
    <row r="1426" ht="12.75" customHeight="1" x14ac:dyDescent="0.3"/>
    <row r="1427" ht="12.75" customHeight="1" x14ac:dyDescent="0.3"/>
    <row r="1428" ht="12.75" customHeight="1" x14ac:dyDescent="0.3"/>
    <row r="1429" ht="12.75" customHeight="1" x14ac:dyDescent="0.3"/>
    <row r="1430" ht="12.75" customHeight="1" x14ac:dyDescent="0.3"/>
    <row r="1431" ht="12.75" customHeight="1" x14ac:dyDescent="0.3"/>
    <row r="1432" ht="12.75" customHeight="1" x14ac:dyDescent="0.3"/>
    <row r="1433" ht="12.75" customHeight="1" x14ac:dyDescent="0.3"/>
    <row r="1434" ht="12.75" customHeight="1" x14ac:dyDescent="0.3"/>
    <row r="1435" ht="12.75" customHeight="1" x14ac:dyDescent="0.3"/>
    <row r="1436" ht="12.75" customHeight="1" x14ac:dyDescent="0.3"/>
    <row r="1437" ht="12.75" customHeight="1" x14ac:dyDescent="0.3"/>
    <row r="1438" ht="12.75" customHeight="1" x14ac:dyDescent="0.3"/>
    <row r="1439" ht="12.75" customHeight="1" x14ac:dyDescent="0.3"/>
    <row r="1440" ht="12.75" customHeight="1" x14ac:dyDescent="0.3"/>
    <row r="1441" ht="12.75" customHeight="1" x14ac:dyDescent="0.3"/>
    <row r="1442" ht="12.75" customHeight="1" x14ac:dyDescent="0.3"/>
    <row r="1443" ht="12.75" customHeight="1" x14ac:dyDescent="0.3"/>
    <row r="1444" ht="12.75" customHeight="1" x14ac:dyDescent="0.3"/>
    <row r="1445" ht="12.75" customHeight="1" x14ac:dyDescent="0.3"/>
    <row r="1446" ht="12.75" customHeight="1" x14ac:dyDescent="0.3"/>
    <row r="1447" ht="12.75" customHeight="1" x14ac:dyDescent="0.3"/>
    <row r="1448" ht="12.75" customHeight="1" x14ac:dyDescent="0.3"/>
    <row r="1449" ht="12.75" customHeight="1" x14ac:dyDescent="0.3"/>
    <row r="1450" ht="12.75" customHeight="1" x14ac:dyDescent="0.3"/>
    <row r="1451" ht="12.75" customHeight="1" x14ac:dyDescent="0.3"/>
    <row r="1452" ht="12.75" customHeight="1" x14ac:dyDescent="0.3"/>
    <row r="1453" ht="12.75" customHeight="1" x14ac:dyDescent="0.3"/>
    <row r="1454" ht="12.75" customHeight="1" x14ac:dyDescent="0.3"/>
    <row r="1455" ht="12.75" customHeight="1" x14ac:dyDescent="0.3"/>
    <row r="1456" ht="12.75" customHeight="1" x14ac:dyDescent="0.3"/>
    <row r="1457" ht="12.75" customHeight="1" x14ac:dyDescent="0.3"/>
    <row r="1458" ht="12.75" customHeight="1" x14ac:dyDescent="0.3"/>
    <row r="1459" ht="12.75" customHeight="1" x14ac:dyDescent="0.3"/>
    <row r="1460" ht="12.75" customHeight="1" x14ac:dyDescent="0.3"/>
    <row r="1461" ht="12.75" customHeight="1" x14ac:dyDescent="0.3"/>
    <row r="1462" ht="12.75" customHeight="1" x14ac:dyDescent="0.3"/>
    <row r="1463" ht="12.75" customHeight="1" x14ac:dyDescent="0.3"/>
    <row r="1464" ht="12.75" customHeight="1" x14ac:dyDescent="0.3"/>
    <row r="1465" ht="12.75" customHeight="1" x14ac:dyDescent="0.3"/>
    <row r="1466" ht="12.75" customHeight="1" x14ac:dyDescent="0.3"/>
    <row r="1467" ht="12.75" customHeight="1" x14ac:dyDescent="0.3"/>
    <row r="1468" ht="12.75" customHeight="1" x14ac:dyDescent="0.3"/>
    <row r="1469" ht="12.75" customHeight="1" x14ac:dyDescent="0.3"/>
    <row r="1470" ht="12.75" customHeight="1" x14ac:dyDescent="0.3"/>
    <row r="1471" ht="12.75" customHeight="1" x14ac:dyDescent="0.3"/>
    <row r="1472" ht="12.75" customHeight="1" x14ac:dyDescent="0.3"/>
    <row r="1473" ht="12.75" customHeight="1" x14ac:dyDescent="0.3"/>
    <row r="1474" ht="12.75" customHeight="1" x14ac:dyDescent="0.3"/>
    <row r="1475" ht="12.75" customHeight="1" x14ac:dyDescent="0.3"/>
    <row r="1476" ht="12.75" customHeight="1" x14ac:dyDescent="0.3"/>
    <row r="1477" ht="12.75" customHeight="1" x14ac:dyDescent="0.3"/>
    <row r="1478" ht="12.75" customHeight="1" x14ac:dyDescent="0.3"/>
    <row r="1479" ht="12.75" customHeight="1" x14ac:dyDescent="0.3"/>
    <row r="1480" ht="12.75" customHeight="1" x14ac:dyDescent="0.3"/>
    <row r="1481" ht="12.75" customHeight="1" x14ac:dyDescent="0.3"/>
    <row r="1482" ht="12.75" customHeight="1" x14ac:dyDescent="0.3"/>
    <row r="1483" ht="12.75" customHeight="1" x14ac:dyDescent="0.3"/>
    <row r="1484" ht="12.75" customHeight="1" x14ac:dyDescent="0.3"/>
    <row r="1485" ht="12.75" customHeight="1" x14ac:dyDescent="0.3"/>
    <row r="1486" ht="12.75" customHeight="1" x14ac:dyDescent="0.3"/>
    <row r="1487" ht="12.75" customHeight="1" x14ac:dyDescent="0.3"/>
    <row r="1488" ht="12.75" customHeight="1" x14ac:dyDescent="0.3"/>
    <row r="1489" ht="12.75" customHeight="1" x14ac:dyDescent="0.3"/>
    <row r="1490" ht="12.75" customHeight="1" x14ac:dyDescent="0.3"/>
    <row r="1491" ht="12.75" customHeight="1" x14ac:dyDescent="0.3"/>
    <row r="1492" ht="12.75" customHeight="1" x14ac:dyDescent="0.3"/>
    <row r="1493" ht="12.75" customHeight="1" x14ac:dyDescent="0.3"/>
    <row r="1494" ht="12.75" customHeight="1" x14ac:dyDescent="0.3"/>
    <row r="1495" ht="12.75" customHeight="1" x14ac:dyDescent="0.3"/>
    <row r="1496" ht="12.75" customHeight="1" x14ac:dyDescent="0.3"/>
    <row r="1497" ht="12.75" customHeight="1" x14ac:dyDescent="0.3"/>
    <row r="1498" ht="12.75" customHeight="1" x14ac:dyDescent="0.3"/>
    <row r="1499" ht="12.75" customHeight="1" x14ac:dyDescent="0.3"/>
    <row r="1500" ht="12.75" customHeight="1" x14ac:dyDescent="0.3"/>
    <row r="1501" ht="12.75" customHeight="1" x14ac:dyDescent="0.3"/>
    <row r="1502" ht="12.75" customHeight="1" x14ac:dyDescent="0.3"/>
    <row r="1503" ht="12.75" customHeight="1" x14ac:dyDescent="0.3"/>
    <row r="1504" ht="12.75" customHeight="1" x14ac:dyDescent="0.3"/>
    <row r="1505" ht="12.75" customHeight="1" x14ac:dyDescent="0.3"/>
    <row r="1506" ht="12.75" customHeight="1" x14ac:dyDescent="0.3"/>
    <row r="1507" ht="12.75" customHeight="1" x14ac:dyDescent="0.3"/>
    <row r="1508" ht="12.75" customHeight="1" x14ac:dyDescent="0.3"/>
    <row r="1509" ht="12.75" customHeight="1" x14ac:dyDescent="0.3"/>
    <row r="1510" ht="12.75" customHeight="1" x14ac:dyDescent="0.3"/>
    <row r="1511" ht="12.75" customHeight="1" x14ac:dyDescent="0.3"/>
    <row r="1512" ht="12.75" customHeight="1" x14ac:dyDescent="0.3"/>
    <row r="1513" ht="12.75" customHeight="1" x14ac:dyDescent="0.3"/>
    <row r="1514" ht="12.75" customHeight="1" x14ac:dyDescent="0.3"/>
    <row r="1515" ht="12.75" customHeight="1" x14ac:dyDescent="0.3"/>
    <row r="1516" ht="12.75" customHeight="1" x14ac:dyDescent="0.3"/>
    <row r="1517" ht="12.75" customHeight="1" x14ac:dyDescent="0.3"/>
    <row r="1518" ht="12.75" customHeight="1" x14ac:dyDescent="0.3"/>
    <row r="1519" ht="12.75" customHeight="1" x14ac:dyDescent="0.3"/>
    <row r="1520" ht="12.75" customHeight="1" x14ac:dyDescent="0.3"/>
    <row r="1521" ht="12.75" customHeight="1" x14ac:dyDescent="0.3"/>
    <row r="1522" ht="12.75" customHeight="1" x14ac:dyDescent="0.3"/>
    <row r="1523" ht="12.75" customHeight="1" x14ac:dyDescent="0.3"/>
    <row r="1524" ht="12.75" customHeight="1" x14ac:dyDescent="0.3"/>
    <row r="1525" ht="12.75" customHeight="1" x14ac:dyDescent="0.3"/>
    <row r="1526" ht="12.75" customHeight="1" x14ac:dyDescent="0.3"/>
    <row r="1527" ht="12.75" customHeight="1" x14ac:dyDescent="0.3"/>
    <row r="1528" ht="12.75" customHeight="1" x14ac:dyDescent="0.3"/>
    <row r="1529" ht="12.75" customHeight="1" x14ac:dyDescent="0.3"/>
    <row r="1530" ht="12.75" customHeight="1" x14ac:dyDescent="0.3"/>
    <row r="1531" ht="12.75" customHeight="1" x14ac:dyDescent="0.3"/>
    <row r="1532" ht="12.75" customHeight="1" x14ac:dyDescent="0.3"/>
    <row r="1533" ht="12.75" customHeight="1" x14ac:dyDescent="0.3"/>
    <row r="1534" ht="12.75" customHeight="1" x14ac:dyDescent="0.3"/>
    <row r="1535" ht="12.75" customHeight="1" x14ac:dyDescent="0.3"/>
    <row r="1536" ht="12.75" customHeight="1" x14ac:dyDescent="0.3"/>
    <row r="1537" ht="12.75" customHeight="1" x14ac:dyDescent="0.3"/>
    <row r="1538" ht="12.75" customHeight="1" x14ac:dyDescent="0.3"/>
    <row r="1539" ht="12.75" customHeight="1" x14ac:dyDescent="0.3"/>
    <row r="1540" ht="12.75" customHeight="1" x14ac:dyDescent="0.3"/>
    <row r="1541" ht="12.75" customHeight="1" x14ac:dyDescent="0.3"/>
    <row r="1542" ht="12.75" customHeight="1" x14ac:dyDescent="0.3"/>
    <row r="1543" ht="12.75" customHeight="1" x14ac:dyDescent="0.3"/>
    <row r="1544" ht="12.75" customHeight="1" x14ac:dyDescent="0.3"/>
    <row r="1545" ht="12.75" customHeight="1" x14ac:dyDescent="0.3"/>
    <row r="1546" ht="12.75" customHeight="1" x14ac:dyDescent="0.3"/>
    <row r="1547" ht="12.75" customHeight="1" x14ac:dyDescent="0.3"/>
    <row r="1548" ht="12.75" customHeight="1" x14ac:dyDescent="0.3"/>
    <row r="1549" ht="12.75" customHeight="1" x14ac:dyDescent="0.3"/>
    <row r="1550" ht="12.75" customHeight="1" x14ac:dyDescent="0.3"/>
    <row r="1551" ht="12.75" customHeight="1" x14ac:dyDescent="0.3"/>
    <row r="1552" ht="12.75" customHeight="1" x14ac:dyDescent="0.3"/>
    <row r="1553" ht="12.75" customHeight="1" x14ac:dyDescent="0.3"/>
    <row r="1554" ht="12.75" customHeight="1" x14ac:dyDescent="0.3"/>
    <row r="1555" ht="12.75" customHeight="1" x14ac:dyDescent="0.3"/>
    <row r="1556" ht="12.75" customHeight="1" x14ac:dyDescent="0.3"/>
    <row r="1557" ht="12.75" customHeight="1" x14ac:dyDescent="0.3"/>
    <row r="1558" ht="12.75" customHeight="1" x14ac:dyDescent="0.3"/>
    <row r="1559" ht="12.75" customHeight="1" x14ac:dyDescent="0.3"/>
    <row r="1560" ht="12.75" customHeight="1" x14ac:dyDescent="0.3"/>
    <row r="1561" ht="12.75" customHeight="1" x14ac:dyDescent="0.3"/>
    <row r="1562" ht="12.75" customHeight="1" x14ac:dyDescent="0.3"/>
    <row r="1563" ht="12.75" customHeight="1" x14ac:dyDescent="0.3"/>
    <row r="1564" ht="12.75" customHeight="1" x14ac:dyDescent="0.3"/>
    <row r="1565" ht="12.75" customHeight="1" x14ac:dyDescent="0.3"/>
    <row r="1566" ht="12.75" customHeight="1" x14ac:dyDescent="0.3"/>
    <row r="1567" ht="12.75" customHeight="1" x14ac:dyDescent="0.3"/>
    <row r="1568" ht="12.75" customHeight="1" x14ac:dyDescent="0.3"/>
    <row r="1569" ht="12.75" customHeight="1" x14ac:dyDescent="0.3"/>
    <row r="1570" ht="12.75" customHeight="1" x14ac:dyDescent="0.3"/>
    <row r="1571" ht="12.75" customHeight="1" x14ac:dyDescent="0.3"/>
    <row r="1572" ht="12.75" customHeight="1" x14ac:dyDescent="0.3"/>
    <row r="1573" ht="12.75" customHeight="1" x14ac:dyDescent="0.3"/>
    <row r="1574" ht="12.75" customHeight="1" x14ac:dyDescent="0.3"/>
    <row r="1575" ht="12.75" customHeight="1" x14ac:dyDescent="0.3"/>
    <row r="1576" ht="12.75" customHeight="1" x14ac:dyDescent="0.3"/>
    <row r="1577" ht="12.75" customHeight="1" x14ac:dyDescent="0.3"/>
    <row r="1578" ht="12.75" customHeight="1" x14ac:dyDescent="0.3"/>
    <row r="1579" ht="12.75" customHeight="1" x14ac:dyDescent="0.3"/>
    <row r="1580" ht="12.75" customHeight="1" x14ac:dyDescent="0.3"/>
    <row r="1581" ht="12.75" customHeight="1" x14ac:dyDescent="0.3"/>
    <row r="1582" ht="12.75" customHeight="1" x14ac:dyDescent="0.3"/>
    <row r="1583" ht="12.75" customHeight="1" x14ac:dyDescent="0.3"/>
    <row r="1584" ht="12.75" customHeight="1" x14ac:dyDescent="0.3"/>
    <row r="1585" ht="12.75" customHeight="1" x14ac:dyDescent="0.3"/>
    <row r="1586" ht="12.75" customHeight="1" x14ac:dyDescent="0.3"/>
    <row r="1587" ht="12.75" customHeight="1" x14ac:dyDescent="0.3"/>
    <row r="1588" ht="12.75" customHeight="1" x14ac:dyDescent="0.3"/>
    <row r="1589" ht="12.75" customHeight="1" x14ac:dyDescent="0.3"/>
    <row r="1590" ht="12.75" customHeight="1" x14ac:dyDescent="0.3"/>
    <row r="1591" ht="12.75" customHeight="1" x14ac:dyDescent="0.3"/>
    <row r="1592" ht="12.75" customHeight="1" x14ac:dyDescent="0.3"/>
    <row r="1593" ht="12.75" customHeight="1" x14ac:dyDescent="0.3"/>
    <row r="1594" ht="12.75" customHeight="1" x14ac:dyDescent="0.3"/>
    <row r="1595" ht="12.75" customHeight="1" x14ac:dyDescent="0.3"/>
    <row r="1596" ht="12.75" customHeight="1" x14ac:dyDescent="0.3"/>
    <row r="1597" ht="12.75" customHeight="1" x14ac:dyDescent="0.3"/>
    <row r="1598" ht="12.75" customHeight="1" x14ac:dyDescent="0.3"/>
    <row r="1599" ht="12.75" customHeight="1" x14ac:dyDescent="0.3"/>
    <row r="1600" ht="12.75" customHeight="1" x14ac:dyDescent="0.3"/>
    <row r="1601" ht="12.75" customHeight="1" x14ac:dyDescent="0.3"/>
    <row r="1602" ht="12.75" customHeight="1" x14ac:dyDescent="0.3"/>
    <row r="1603" ht="12.75" customHeight="1" x14ac:dyDescent="0.3"/>
    <row r="1604" ht="12.75" customHeight="1" x14ac:dyDescent="0.3"/>
    <row r="1605" ht="12.75" customHeight="1" x14ac:dyDescent="0.3"/>
    <row r="1606" ht="12.75" customHeight="1" x14ac:dyDescent="0.3"/>
    <row r="1607" ht="12.75" customHeight="1" x14ac:dyDescent="0.3"/>
    <row r="1608" ht="12.75" customHeight="1" x14ac:dyDescent="0.3"/>
    <row r="1609" ht="12.75" customHeight="1" x14ac:dyDescent="0.3"/>
    <row r="1610" ht="12.75" customHeight="1" x14ac:dyDescent="0.3"/>
    <row r="1611" ht="12.75" customHeight="1" x14ac:dyDescent="0.3"/>
    <row r="1612" ht="12.75" customHeight="1" x14ac:dyDescent="0.3"/>
    <row r="1613" ht="12.75" customHeight="1" x14ac:dyDescent="0.3"/>
    <row r="1614" ht="12.75" customHeight="1" x14ac:dyDescent="0.3"/>
    <row r="1615" ht="12.75" customHeight="1" x14ac:dyDescent="0.3"/>
    <row r="1616" ht="12.75" customHeight="1" x14ac:dyDescent="0.3"/>
    <row r="1617" ht="12.75" customHeight="1" x14ac:dyDescent="0.3"/>
    <row r="1618" ht="12.75" customHeight="1" x14ac:dyDescent="0.3"/>
    <row r="1619" ht="12.75" customHeight="1" x14ac:dyDescent="0.3"/>
    <row r="1620" ht="12.75" customHeight="1" x14ac:dyDescent="0.3"/>
    <row r="1621" ht="12.75" customHeight="1" x14ac:dyDescent="0.3"/>
    <row r="1622" ht="12.75" customHeight="1" x14ac:dyDescent="0.3"/>
    <row r="1623" ht="12.75" customHeight="1" x14ac:dyDescent="0.3"/>
    <row r="1624" ht="12.75" customHeight="1" x14ac:dyDescent="0.3"/>
    <row r="1625" ht="12.75" customHeight="1" x14ac:dyDescent="0.3"/>
    <row r="1626" ht="12.75" customHeight="1" x14ac:dyDescent="0.3"/>
    <row r="1627" ht="12.75" customHeight="1" x14ac:dyDescent="0.3"/>
    <row r="1628" ht="12.75" customHeight="1" x14ac:dyDescent="0.3"/>
    <row r="1629" ht="12.75" customHeight="1" x14ac:dyDescent="0.3"/>
    <row r="1630" ht="12.75" customHeight="1" x14ac:dyDescent="0.3"/>
    <row r="1631" ht="12.75" customHeight="1" x14ac:dyDescent="0.3"/>
    <row r="1632" ht="12.75" customHeight="1" x14ac:dyDescent="0.3"/>
    <row r="1633" ht="12.75" customHeight="1" x14ac:dyDescent="0.3"/>
    <row r="1634" ht="12.75" customHeight="1" x14ac:dyDescent="0.3"/>
    <row r="1635" ht="12.75" customHeight="1" x14ac:dyDescent="0.3"/>
    <row r="1636" ht="12.75" customHeight="1" x14ac:dyDescent="0.3"/>
    <row r="1637" ht="12.75" customHeight="1" x14ac:dyDescent="0.3"/>
    <row r="1638" ht="12.75" customHeight="1" x14ac:dyDescent="0.3"/>
    <row r="1639" ht="12.75" customHeight="1" x14ac:dyDescent="0.3"/>
    <row r="1640" ht="12.75" customHeight="1" x14ac:dyDescent="0.3"/>
    <row r="1641" ht="12.75" customHeight="1" x14ac:dyDescent="0.3"/>
    <row r="1642" ht="12.75" customHeight="1" x14ac:dyDescent="0.3"/>
    <row r="1643" ht="12.75" customHeight="1" x14ac:dyDescent="0.3"/>
    <row r="1644" ht="12.75" customHeight="1" x14ac:dyDescent="0.3"/>
    <row r="1645" ht="12.75" customHeight="1" x14ac:dyDescent="0.3"/>
    <row r="1646" ht="12.75" customHeight="1" x14ac:dyDescent="0.3"/>
    <row r="1647" ht="12.75" customHeight="1" x14ac:dyDescent="0.3"/>
    <row r="1648" ht="12.75" customHeight="1" x14ac:dyDescent="0.3"/>
    <row r="1649" ht="12.75" customHeight="1" x14ac:dyDescent="0.3"/>
    <row r="1650" ht="12.75" customHeight="1" x14ac:dyDescent="0.3"/>
    <row r="1651" ht="12.75" customHeight="1" x14ac:dyDescent="0.3"/>
    <row r="1652" ht="12.75" customHeight="1" x14ac:dyDescent="0.3"/>
    <row r="1653" ht="12.75" customHeight="1" x14ac:dyDescent="0.3"/>
    <row r="1654" ht="12.75" customHeight="1" x14ac:dyDescent="0.3"/>
    <row r="1655" ht="12.75" customHeight="1" x14ac:dyDescent="0.3"/>
    <row r="1656" ht="12.75" customHeight="1" x14ac:dyDescent="0.3"/>
    <row r="1657" ht="12.75" customHeight="1" x14ac:dyDescent="0.3"/>
    <row r="1658" ht="12.75" customHeight="1" x14ac:dyDescent="0.3"/>
    <row r="1659" ht="12.75" customHeight="1" x14ac:dyDescent="0.3"/>
    <row r="1660" ht="12.75" customHeight="1" x14ac:dyDescent="0.3"/>
    <row r="1661" ht="12.75" customHeight="1" x14ac:dyDescent="0.3"/>
    <row r="1662" ht="12.75" customHeight="1" x14ac:dyDescent="0.3"/>
    <row r="1663" ht="12.75" customHeight="1" x14ac:dyDescent="0.3"/>
    <row r="1664" ht="12.75" customHeight="1" x14ac:dyDescent="0.3"/>
    <row r="1665" ht="12.75" customHeight="1" x14ac:dyDescent="0.3"/>
    <row r="1666" ht="12.75" customHeight="1" x14ac:dyDescent="0.3"/>
    <row r="1667" ht="12.75" customHeight="1" x14ac:dyDescent="0.3"/>
    <row r="1668" ht="12.75" customHeight="1" x14ac:dyDescent="0.3"/>
    <row r="1669" ht="12.75" customHeight="1" x14ac:dyDescent="0.3"/>
    <row r="1670" ht="12.75" customHeight="1" x14ac:dyDescent="0.3"/>
    <row r="1671" ht="12.75" customHeight="1" x14ac:dyDescent="0.3"/>
    <row r="1672" ht="12.75" customHeight="1" x14ac:dyDescent="0.3"/>
    <row r="1673" ht="12.75" customHeight="1" x14ac:dyDescent="0.3"/>
    <row r="1674" ht="12.75" customHeight="1" x14ac:dyDescent="0.3"/>
    <row r="1675" ht="12.75" customHeight="1" x14ac:dyDescent="0.3"/>
    <row r="1676" ht="12.75" customHeight="1" x14ac:dyDescent="0.3"/>
    <row r="1677" ht="12.75" customHeight="1" x14ac:dyDescent="0.3"/>
    <row r="1678" ht="12.75" customHeight="1" x14ac:dyDescent="0.3"/>
    <row r="1679" ht="12.75" customHeight="1" x14ac:dyDescent="0.3"/>
    <row r="1680" ht="12.75" customHeight="1" x14ac:dyDescent="0.3"/>
    <row r="1681" ht="12.75" customHeight="1" x14ac:dyDescent="0.3"/>
    <row r="1682" ht="12.75" customHeight="1" x14ac:dyDescent="0.3"/>
    <row r="1683" ht="12.75" customHeight="1" x14ac:dyDescent="0.3"/>
    <row r="1684" ht="12.75" customHeight="1" x14ac:dyDescent="0.3"/>
    <row r="1685" ht="12.75" customHeight="1" x14ac:dyDescent="0.3"/>
    <row r="1686" ht="12.75" customHeight="1" x14ac:dyDescent="0.3"/>
    <row r="1687" ht="12.75" customHeight="1" x14ac:dyDescent="0.3"/>
    <row r="1688" ht="12.75" customHeight="1" x14ac:dyDescent="0.3"/>
    <row r="1689" ht="12.75" customHeight="1" x14ac:dyDescent="0.3"/>
    <row r="1690" ht="12.75" customHeight="1" x14ac:dyDescent="0.3"/>
    <row r="1691" ht="12.75" customHeight="1" x14ac:dyDescent="0.3"/>
    <row r="1692" ht="12.75" customHeight="1" x14ac:dyDescent="0.3"/>
    <row r="1693" ht="12.75" customHeight="1" x14ac:dyDescent="0.3"/>
    <row r="1694" ht="12.75" customHeight="1" x14ac:dyDescent="0.3"/>
    <row r="1695" ht="12.75" customHeight="1" x14ac:dyDescent="0.3"/>
    <row r="1696" ht="12.75" customHeight="1" x14ac:dyDescent="0.3"/>
    <row r="1697" ht="12.75" customHeight="1" x14ac:dyDescent="0.3"/>
    <row r="1698" ht="12.75" customHeight="1" x14ac:dyDescent="0.3"/>
    <row r="1699" ht="12.75" customHeight="1" x14ac:dyDescent="0.3"/>
    <row r="1700" ht="12.75" customHeight="1" x14ac:dyDescent="0.3"/>
    <row r="1701" ht="12.75" customHeight="1" x14ac:dyDescent="0.3"/>
    <row r="1702" ht="12.75" customHeight="1" x14ac:dyDescent="0.3"/>
    <row r="1703" ht="12.75" customHeight="1" x14ac:dyDescent="0.3"/>
    <row r="1704" ht="12.75" customHeight="1" x14ac:dyDescent="0.3"/>
    <row r="1705" ht="12.75" customHeight="1" x14ac:dyDescent="0.3"/>
    <row r="1706" ht="12.75" customHeight="1" x14ac:dyDescent="0.3"/>
    <row r="1707" ht="12.75" customHeight="1" x14ac:dyDescent="0.3"/>
    <row r="1708" ht="12.75" customHeight="1" x14ac:dyDescent="0.3"/>
    <row r="1709" ht="12.75" customHeight="1" x14ac:dyDescent="0.3"/>
    <row r="1710" ht="12.75" customHeight="1" x14ac:dyDescent="0.3"/>
    <row r="1711" ht="12.75" customHeight="1" x14ac:dyDescent="0.3"/>
    <row r="1712" ht="12.75" customHeight="1" x14ac:dyDescent="0.3"/>
    <row r="1713" ht="12.75" customHeight="1" x14ac:dyDescent="0.3"/>
    <row r="1714" ht="12.75" customHeight="1" x14ac:dyDescent="0.3"/>
    <row r="1715" ht="12.75" customHeight="1" x14ac:dyDescent="0.3"/>
    <row r="1716" ht="12.75" customHeight="1" x14ac:dyDescent="0.3"/>
    <row r="1717" ht="12.75" customHeight="1" x14ac:dyDescent="0.3"/>
    <row r="1718" ht="12.75" customHeight="1" x14ac:dyDescent="0.3"/>
    <row r="1719" ht="12.75" customHeight="1" x14ac:dyDescent="0.3"/>
    <row r="1720" ht="12.75" customHeight="1" x14ac:dyDescent="0.3"/>
    <row r="1721" ht="12.75" customHeight="1" x14ac:dyDescent="0.3"/>
    <row r="1722" ht="12.75" customHeight="1" x14ac:dyDescent="0.3"/>
    <row r="1723" ht="12.75" customHeight="1" x14ac:dyDescent="0.3"/>
    <row r="1724" ht="12.75" customHeight="1" x14ac:dyDescent="0.3"/>
    <row r="1725" ht="12.75" customHeight="1" x14ac:dyDescent="0.3"/>
    <row r="1726" ht="12.75" customHeight="1" x14ac:dyDescent="0.3"/>
    <row r="1727" ht="12.75" customHeight="1" x14ac:dyDescent="0.3"/>
    <row r="1728" ht="12.75" customHeight="1" x14ac:dyDescent="0.3"/>
    <row r="1729" ht="12.75" customHeight="1" x14ac:dyDescent="0.3"/>
    <row r="1730" ht="12.75" customHeight="1" x14ac:dyDescent="0.3"/>
    <row r="1731" ht="12.75" customHeight="1" x14ac:dyDescent="0.3"/>
    <row r="1732" ht="12.75" customHeight="1" x14ac:dyDescent="0.3"/>
    <row r="1733" ht="12.75" customHeight="1" x14ac:dyDescent="0.3"/>
    <row r="1734" ht="12.75" customHeight="1" x14ac:dyDescent="0.3"/>
    <row r="1735" ht="12.75" customHeight="1" x14ac:dyDescent="0.3"/>
    <row r="1736" ht="12.75" customHeight="1" x14ac:dyDescent="0.3"/>
    <row r="1737" ht="12.75" customHeight="1" x14ac:dyDescent="0.3"/>
    <row r="1738" ht="12.75" customHeight="1" x14ac:dyDescent="0.3"/>
    <row r="1739" ht="12.75" customHeight="1" x14ac:dyDescent="0.3"/>
    <row r="1740" ht="12.75" customHeight="1" x14ac:dyDescent="0.3"/>
    <row r="1741" ht="12.75" customHeight="1" x14ac:dyDescent="0.3"/>
    <row r="1742" ht="12.75" customHeight="1" x14ac:dyDescent="0.3"/>
    <row r="1743" ht="12.75" customHeight="1" x14ac:dyDescent="0.3"/>
    <row r="1744" ht="12.75" customHeight="1" x14ac:dyDescent="0.3"/>
    <row r="1745" ht="12.75" customHeight="1" x14ac:dyDescent="0.3"/>
    <row r="1746" ht="12.75" customHeight="1" x14ac:dyDescent="0.3"/>
    <row r="1747" ht="12.75" customHeight="1" x14ac:dyDescent="0.3"/>
    <row r="1748" ht="12.75" customHeight="1" x14ac:dyDescent="0.3"/>
    <row r="1749" ht="12.75" customHeight="1" x14ac:dyDescent="0.3"/>
    <row r="1750" ht="12.75" customHeight="1" x14ac:dyDescent="0.3"/>
    <row r="1751" ht="12.75" customHeight="1" x14ac:dyDescent="0.3"/>
    <row r="1752" ht="12.75" customHeight="1" x14ac:dyDescent="0.3"/>
    <row r="1753" ht="12.75" customHeight="1" x14ac:dyDescent="0.3"/>
    <row r="1754" ht="12.75" customHeight="1" x14ac:dyDescent="0.3"/>
    <row r="1755" ht="12.75" customHeight="1" x14ac:dyDescent="0.3"/>
    <row r="1756" ht="12.75" customHeight="1" x14ac:dyDescent="0.3"/>
    <row r="1757" ht="12.75" customHeight="1" x14ac:dyDescent="0.3"/>
    <row r="1758" ht="12.75" customHeight="1" x14ac:dyDescent="0.3"/>
    <row r="1759" ht="12.75" customHeight="1" x14ac:dyDescent="0.3"/>
    <row r="1760" ht="12.75" customHeight="1" x14ac:dyDescent="0.3"/>
    <row r="1761" ht="12.75" customHeight="1" x14ac:dyDescent="0.3"/>
    <row r="1762" ht="12.75" customHeight="1" x14ac:dyDescent="0.3"/>
    <row r="1763" ht="12.75" customHeight="1" x14ac:dyDescent="0.3"/>
    <row r="1764" ht="12.75" customHeight="1" x14ac:dyDescent="0.3"/>
    <row r="1765" ht="12.75" customHeight="1" x14ac:dyDescent="0.3"/>
    <row r="1766" ht="12.75" customHeight="1" x14ac:dyDescent="0.3"/>
    <row r="1767" ht="12.75" customHeight="1" x14ac:dyDescent="0.3"/>
    <row r="1768" ht="12.75" customHeight="1" x14ac:dyDescent="0.3"/>
    <row r="1769" ht="12.75" customHeight="1" x14ac:dyDescent="0.3"/>
    <row r="1770" ht="12.75" customHeight="1" x14ac:dyDescent="0.3"/>
    <row r="1771" ht="12.75" customHeight="1" x14ac:dyDescent="0.3"/>
    <row r="1772" ht="12.75" customHeight="1" x14ac:dyDescent="0.3"/>
    <row r="1773" ht="12.75" customHeight="1" x14ac:dyDescent="0.3"/>
    <row r="1774" ht="12.75" customHeight="1" x14ac:dyDescent="0.3"/>
    <row r="1775" ht="12.75" customHeight="1" x14ac:dyDescent="0.3"/>
    <row r="1776" ht="12.75" customHeight="1" x14ac:dyDescent="0.3"/>
    <row r="1777" ht="12.75" customHeight="1" x14ac:dyDescent="0.3"/>
    <row r="1778" ht="12.75" customHeight="1" x14ac:dyDescent="0.3"/>
    <row r="1779" ht="12.75" customHeight="1" x14ac:dyDescent="0.3"/>
    <row r="1780" ht="12.75" customHeight="1" x14ac:dyDescent="0.3"/>
    <row r="1781" ht="12.75" customHeight="1" x14ac:dyDescent="0.3"/>
    <row r="1782" ht="12.75" customHeight="1" x14ac:dyDescent="0.3"/>
    <row r="1783" ht="12.75" customHeight="1" x14ac:dyDescent="0.3"/>
    <row r="1784" ht="12.75" customHeight="1" x14ac:dyDescent="0.3"/>
    <row r="1785" ht="12.75" customHeight="1" x14ac:dyDescent="0.3"/>
    <row r="1786" ht="12.75" customHeight="1" x14ac:dyDescent="0.3"/>
    <row r="1787" ht="12.75" customHeight="1" x14ac:dyDescent="0.3"/>
    <row r="1788" ht="12.75" customHeight="1" x14ac:dyDescent="0.3"/>
    <row r="1789" ht="12.75" customHeight="1" x14ac:dyDescent="0.3"/>
    <row r="1790" ht="12.75" customHeight="1" x14ac:dyDescent="0.3"/>
    <row r="1791" ht="12.75" customHeight="1" x14ac:dyDescent="0.3"/>
    <row r="1792" ht="12.75" customHeight="1" x14ac:dyDescent="0.3"/>
    <row r="1793" ht="12.75" customHeight="1" x14ac:dyDescent="0.3"/>
    <row r="1794" ht="12.75" customHeight="1" x14ac:dyDescent="0.3"/>
    <row r="1795" ht="12.75" customHeight="1" x14ac:dyDescent="0.3"/>
    <row r="1796" ht="12.75" customHeight="1" x14ac:dyDescent="0.3"/>
    <row r="1797" ht="12.75" customHeight="1" x14ac:dyDescent="0.3"/>
    <row r="1798" ht="12.75" customHeight="1" x14ac:dyDescent="0.3"/>
    <row r="1799" ht="12.75" customHeight="1" x14ac:dyDescent="0.3"/>
    <row r="1800" ht="12.75" customHeight="1" x14ac:dyDescent="0.3"/>
    <row r="1801" ht="12.75" customHeight="1" x14ac:dyDescent="0.3"/>
    <row r="1802" ht="12.75" customHeight="1" x14ac:dyDescent="0.3"/>
    <row r="1803" ht="12.75" customHeight="1" x14ac:dyDescent="0.3"/>
    <row r="1804" ht="12.75" customHeight="1" x14ac:dyDescent="0.3"/>
    <row r="1805" ht="12.75" customHeight="1" x14ac:dyDescent="0.3"/>
    <row r="1806" ht="12.75" customHeight="1" x14ac:dyDescent="0.3"/>
    <row r="1807" ht="12.75" customHeight="1" x14ac:dyDescent="0.3"/>
    <row r="1808" ht="12.75" customHeight="1" x14ac:dyDescent="0.3"/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872E5-AA1B-4670-B5F3-A1D467D1B950}">
  <dimension ref="A1:J1805"/>
  <sheetViews>
    <sheetView zoomScale="70" zoomScaleNormal="70" workbookViewId="0">
      <selection activeCell="E57" sqref="E57"/>
    </sheetView>
  </sheetViews>
  <sheetFormatPr defaultColWidth="8.88671875" defaultRowHeight="13.2" x14ac:dyDescent="0.25"/>
  <cols>
    <col min="1" max="1" width="77.109375" style="487" customWidth="1"/>
    <col min="2" max="2" width="4.44140625" style="411" customWidth="1"/>
    <col min="3" max="3" width="72.33203125" style="319" customWidth="1"/>
    <col min="4" max="4" width="13.109375" style="411" customWidth="1"/>
    <col min="5" max="5" width="16.109375" style="413" customWidth="1"/>
    <col min="6" max="6" width="16.6640625" style="413" bestFit="1" customWidth="1"/>
    <col min="7" max="8" width="16.44140625" style="413" customWidth="1"/>
    <col min="9" max="9" width="17" style="413" bestFit="1" customWidth="1"/>
    <col min="10" max="10" width="84.88671875" style="333" customWidth="1"/>
    <col min="11" max="16384" width="8.88671875" style="248"/>
  </cols>
  <sheetData>
    <row r="1" spans="1:10" ht="44.55" customHeight="1" x14ac:dyDescent="0.25">
      <c r="A1" s="410" t="s">
        <v>59</v>
      </c>
      <c r="C1" s="412" t="s">
        <v>75</v>
      </c>
      <c r="D1" s="412" t="s">
        <v>75</v>
      </c>
      <c r="E1" s="412" t="s">
        <v>75</v>
      </c>
      <c r="J1" s="414" t="s">
        <v>112</v>
      </c>
    </row>
    <row r="2" spans="1:10" x14ac:dyDescent="0.25">
      <c r="A2" s="415" t="s">
        <v>25</v>
      </c>
      <c r="B2" s="416" t="s">
        <v>31</v>
      </c>
      <c r="C2" s="417" t="s">
        <v>33</v>
      </c>
      <c r="D2" s="416" t="s">
        <v>34</v>
      </c>
      <c r="E2" s="418" t="s">
        <v>43</v>
      </c>
      <c r="F2" s="418" t="s">
        <v>44</v>
      </c>
      <c r="G2" s="418" t="s">
        <v>45</v>
      </c>
      <c r="H2" s="418" t="s">
        <v>46</v>
      </c>
      <c r="I2" s="418" t="s">
        <v>47</v>
      </c>
      <c r="J2" s="416" t="s">
        <v>7</v>
      </c>
    </row>
    <row r="3" spans="1:10" x14ac:dyDescent="0.25">
      <c r="A3" s="419"/>
      <c r="B3" s="420"/>
      <c r="C3" s="421"/>
      <c r="D3" s="420"/>
      <c r="E3" s="422"/>
      <c r="F3" s="422"/>
      <c r="G3" s="422"/>
      <c r="H3" s="422"/>
      <c r="I3" s="422"/>
      <c r="J3" s="423"/>
    </row>
    <row r="4" spans="1:10" ht="13.8" x14ac:dyDescent="0.25">
      <c r="A4" s="424" t="s">
        <v>35</v>
      </c>
      <c r="B4" s="425"/>
      <c r="C4" s="426" t="s">
        <v>55</v>
      </c>
      <c r="D4" s="427"/>
      <c r="E4" s="428"/>
      <c r="F4" s="428"/>
      <c r="G4" s="428"/>
      <c r="H4" s="428"/>
      <c r="I4" s="428"/>
      <c r="J4" s="429"/>
    </row>
    <row r="5" spans="1:10" ht="13.8" x14ac:dyDescent="0.25">
      <c r="A5" s="430"/>
      <c r="B5" s="431"/>
      <c r="C5" s="432"/>
      <c r="D5" s="433"/>
      <c r="E5" s="434"/>
      <c r="F5" s="434"/>
      <c r="G5" s="434"/>
      <c r="H5" s="434"/>
      <c r="I5" s="434"/>
      <c r="J5" s="435"/>
    </row>
    <row r="6" spans="1:10" x14ac:dyDescent="0.25">
      <c r="A6" s="377"/>
      <c r="B6" s="408">
        <v>1</v>
      </c>
      <c r="C6" s="409" t="s">
        <v>205</v>
      </c>
      <c r="D6" s="408">
        <v>306126521</v>
      </c>
      <c r="E6" s="630">
        <v>12087.9</v>
      </c>
      <c r="F6" s="540"/>
      <c r="G6" s="540"/>
      <c r="H6" s="541"/>
      <c r="I6" s="436"/>
      <c r="J6" s="491" t="s">
        <v>139</v>
      </c>
    </row>
    <row r="7" spans="1:10" x14ac:dyDescent="0.25">
      <c r="A7" s="377"/>
      <c r="B7" s="408">
        <v>2</v>
      </c>
      <c r="C7" s="409" t="s">
        <v>206</v>
      </c>
      <c r="D7" s="408">
        <v>124931353</v>
      </c>
      <c r="E7" s="630">
        <v>5510.7</v>
      </c>
      <c r="F7" s="575"/>
      <c r="G7" s="575"/>
      <c r="H7" s="576"/>
      <c r="I7" s="577"/>
      <c r="J7" s="491" t="s">
        <v>140</v>
      </c>
    </row>
    <row r="8" spans="1:10" x14ac:dyDescent="0.25">
      <c r="A8" s="377"/>
      <c r="B8" s="408">
        <v>3</v>
      </c>
      <c r="C8" s="409" t="s">
        <v>207</v>
      </c>
      <c r="D8" s="408">
        <v>300935637</v>
      </c>
      <c r="E8" s="630">
        <v>43378.5</v>
      </c>
      <c r="F8" s="575"/>
      <c r="G8" s="575"/>
      <c r="H8" s="576"/>
      <c r="I8" s="577"/>
      <c r="J8" s="491" t="s">
        <v>141</v>
      </c>
    </row>
    <row r="9" spans="1:10" x14ac:dyDescent="0.25">
      <c r="A9" s="377"/>
      <c r="B9" s="408">
        <v>4</v>
      </c>
      <c r="C9" s="409" t="s">
        <v>208</v>
      </c>
      <c r="D9" s="408">
        <v>224301850</v>
      </c>
      <c r="E9" s="630">
        <v>14500</v>
      </c>
      <c r="F9" s="575"/>
      <c r="G9" s="575"/>
      <c r="H9" s="576"/>
      <c r="I9" s="577"/>
      <c r="J9" s="491" t="s">
        <v>138</v>
      </c>
    </row>
    <row r="10" spans="1:10" x14ac:dyDescent="0.25">
      <c r="A10" s="377"/>
      <c r="B10" s="408">
        <v>5</v>
      </c>
      <c r="C10" s="409" t="s">
        <v>208</v>
      </c>
      <c r="D10" s="408">
        <v>224301850</v>
      </c>
      <c r="E10" s="630">
        <v>2000</v>
      </c>
      <c r="F10" s="575"/>
      <c r="G10" s="575"/>
      <c r="H10" s="576"/>
      <c r="I10" s="577"/>
      <c r="J10" s="491" t="s">
        <v>138</v>
      </c>
    </row>
    <row r="11" spans="1:10" x14ac:dyDescent="0.25">
      <c r="A11" s="377"/>
      <c r="B11" s="408">
        <v>6</v>
      </c>
      <c r="C11" s="409" t="s">
        <v>209</v>
      </c>
      <c r="D11" s="408">
        <v>148384832</v>
      </c>
      <c r="E11" s="630">
        <v>151.25</v>
      </c>
      <c r="F11" s="575"/>
      <c r="G11" s="575"/>
      <c r="H11" s="576"/>
      <c r="I11" s="577"/>
      <c r="J11" s="491" t="s">
        <v>142</v>
      </c>
    </row>
    <row r="12" spans="1:10" x14ac:dyDescent="0.25">
      <c r="A12" s="377"/>
      <c r="B12" s="408">
        <v>7</v>
      </c>
      <c r="C12" s="409" t="s">
        <v>266</v>
      </c>
      <c r="D12" s="408"/>
      <c r="E12" s="630">
        <v>4200</v>
      </c>
      <c r="F12" s="575"/>
      <c r="G12" s="575"/>
      <c r="H12" s="576"/>
      <c r="I12" s="577"/>
      <c r="J12" s="491" t="s">
        <v>142</v>
      </c>
    </row>
    <row r="13" spans="1:10" x14ac:dyDescent="0.25">
      <c r="A13" s="377"/>
      <c r="B13" s="408">
        <v>8</v>
      </c>
      <c r="C13" s="409" t="s">
        <v>265</v>
      </c>
      <c r="D13" s="408"/>
      <c r="E13" s="630">
        <v>2460</v>
      </c>
      <c r="F13" s="575"/>
      <c r="G13" s="575"/>
      <c r="H13" s="576"/>
      <c r="I13" s="577"/>
      <c r="J13" s="491" t="s">
        <v>142</v>
      </c>
    </row>
    <row r="14" spans="1:10" x14ac:dyDescent="0.25">
      <c r="A14" s="438"/>
      <c r="B14" s="437"/>
      <c r="C14" s="439"/>
      <c r="D14" s="437"/>
      <c r="E14" s="631"/>
      <c r="F14" s="575"/>
      <c r="G14" s="575"/>
      <c r="H14" s="576"/>
      <c r="I14" s="577"/>
      <c r="J14" s="437"/>
    </row>
    <row r="15" spans="1:10" x14ac:dyDescent="0.25">
      <c r="A15" s="438"/>
      <c r="B15" s="437"/>
      <c r="C15" s="439"/>
      <c r="D15" s="437"/>
      <c r="E15" s="540"/>
      <c r="F15" s="575"/>
      <c r="G15" s="575"/>
      <c r="H15" s="576"/>
      <c r="I15" s="577"/>
      <c r="J15" s="437"/>
    </row>
    <row r="16" spans="1:10" x14ac:dyDescent="0.25">
      <c r="A16" s="438"/>
      <c r="B16" s="437"/>
      <c r="C16" s="439"/>
      <c r="D16" s="437"/>
      <c r="E16" s="540"/>
      <c r="F16" s="575"/>
      <c r="G16" s="575"/>
      <c r="H16" s="576"/>
      <c r="I16" s="577"/>
      <c r="J16" s="437"/>
    </row>
    <row r="17" spans="1:10" x14ac:dyDescent="0.25">
      <c r="A17" s="438"/>
      <c r="B17" s="437"/>
      <c r="C17" s="439"/>
      <c r="D17" s="437"/>
      <c r="E17" s="540"/>
      <c r="F17" s="575"/>
      <c r="G17" s="575"/>
      <c r="H17" s="576"/>
      <c r="I17" s="577"/>
      <c r="J17" s="437"/>
    </row>
    <row r="18" spans="1:10" x14ac:dyDescent="0.25">
      <c r="A18" s="558"/>
      <c r="B18" s="559"/>
      <c r="C18" s="560" t="s">
        <v>32</v>
      </c>
      <c r="D18" s="559"/>
      <c r="E18" s="561">
        <f>E6+E7+E8+E9+E10+E11+E12+E13</f>
        <v>84288.35</v>
      </c>
      <c r="F18" s="561">
        <f>SUM(F6:F17)</f>
        <v>0</v>
      </c>
      <c r="G18" s="561">
        <f>SUM(G6:G17)</f>
        <v>0</v>
      </c>
      <c r="H18" s="561">
        <f>SUM(H6:H17)</f>
        <v>0</v>
      </c>
      <c r="I18" s="561">
        <f>SUM(I6:I17)</f>
        <v>0</v>
      </c>
      <c r="J18" s="562"/>
    </row>
    <row r="19" spans="1:10" x14ac:dyDescent="0.25">
      <c r="A19" s="440"/>
      <c r="B19" s="441"/>
      <c r="C19" s="442"/>
      <c r="D19" s="441"/>
      <c r="E19" s="443"/>
      <c r="F19" s="443"/>
      <c r="G19" s="443"/>
      <c r="H19" s="443"/>
      <c r="I19" s="443"/>
      <c r="J19" s="444"/>
    </row>
    <row r="20" spans="1:10" x14ac:dyDescent="0.25">
      <c r="A20" s="424" t="s">
        <v>36</v>
      </c>
      <c r="B20" s="427"/>
      <c r="C20" s="445"/>
      <c r="D20" s="427"/>
      <c r="E20" s="428"/>
      <c r="F20" s="428"/>
      <c r="G20" s="428"/>
      <c r="H20" s="428"/>
      <c r="I20" s="428"/>
      <c r="J20" s="429"/>
    </row>
    <row r="21" spans="1:10" x14ac:dyDescent="0.25">
      <c r="A21" s="430"/>
      <c r="B21" s="433"/>
      <c r="C21" s="446"/>
      <c r="D21" s="433"/>
      <c r="E21" s="434"/>
      <c r="F21" s="434"/>
      <c r="G21" s="434"/>
      <c r="H21" s="434"/>
      <c r="I21" s="434"/>
      <c r="J21" s="435"/>
    </row>
    <row r="22" spans="1:10" x14ac:dyDescent="0.25">
      <c r="A22" s="447"/>
      <c r="B22" s="448"/>
      <c r="C22" s="449"/>
      <c r="D22" s="450"/>
      <c r="E22" s="539"/>
      <c r="F22" s="572"/>
      <c r="G22" s="572"/>
      <c r="H22" s="572"/>
      <c r="I22" s="573"/>
      <c r="J22" s="451"/>
    </row>
    <row r="23" spans="1:10" x14ac:dyDescent="0.25">
      <c r="A23" s="452"/>
      <c r="B23" s="453"/>
      <c r="C23" s="454"/>
      <c r="D23" s="455"/>
      <c r="E23" s="538"/>
      <c r="F23" s="571"/>
      <c r="G23" s="571"/>
      <c r="H23" s="571"/>
      <c r="I23" s="574"/>
      <c r="J23" s="457"/>
    </row>
    <row r="24" spans="1:10" x14ac:dyDescent="0.25">
      <c r="A24" s="452"/>
      <c r="B24" s="453"/>
      <c r="C24" s="454"/>
      <c r="D24" s="455"/>
      <c r="E24" s="538"/>
      <c r="F24" s="571"/>
      <c r="G24" s="571"/>
      <c r="H24" s="571"/>
      <c r="I24" s="574"/>
      <c r="J24" s="457"/>
    </row>
    <row r="25" spans="1:10" x14ac:dyDescent="0.25">
      <c r="A25" s="452"/>
      <c r="B25" s="453"/>
      <c r="C25" s="454"/>
      <c r="D25" s="458"/>
      <c r="E25" s="538"/>
      <c r="F25" s="571"/>
      <c r="G25" s="571"/>
      <c r="H25" s="571"/>
      <c r="I25" s="574"/>
      <c r="J25" s="457"/>
    </row>
    <row r="26" spans="1:10" x14ac:dyDescent="0.25">
      <c r="A26" s="452"/>
      <c r="B26" s="453"/>
      <c r="C26" s="454"/>
      <c r="D26" s="455"/>
      <c r="E26" s="538"/>
      <c r="F26" s="571"/>
      <c r="G26" s="571"/>
      <c r="H26" s="571"/>
      <c r="I26" s="574"/>
      <c r="J26" s="457"/>
    </row>
    <row r="27" spans="1:10" x14ac:dyDescent="0.25">
      <c r="A27" s="452"/>
      <c r="B27" s="459"/>
      <c r="C27" s="460"/>
      <c r="D27" s="461"/>
      <c r="E27" s="538"/>
      <c r="F27" s="571"/>
      <c r="G27" s="571"/>
      <c r="H27" s="574"/>
      <c r="I27" s="574"/>
      <c r="J27" s="457"/>
    </row>
    <row r="28" spans="1:10" x14ac:dyDescent="0.25">
      <c r="A28" s="415"/>
      <c r="B28" s="553"/>
      <c r="C28" s="554" t="s">
        <v>32</v>
      </c>
      <c r="D28" s="553"/>
      <c r="E28" s="555">
        <f>SUM(E22:E27)</f>
        <v>0</v>
      </c>
      <c r="F28" s="555">
        <f>SUM(F22:F27)</f>
        <v>0</v>
      </c>
      <c r="G28" s="555">
        <f>SUM(G22:G27)</f>
        <v>0</v>
      </c>
      <c r="H28" s="555">
        <f>SUM(H22:H27)</f>
        <v>0</v>
      </c>
      <c r="I28" s="556">
        <f>SUM(I22:I27)</f>
        <v>0</v>
      </c>
      <c r="J28" s="557"/>
    </row>
    <row r="29" spans="1:10" x14ac:dyDescent="0.25">
      <c r="A29" s="440"/>
      <c r="B29" s="441"/>
      <c r="C29" s="442"/>
      <c r="D29" s="441"/>
      <c r="E29" s="443"/>
      <c r="F29" s="443"/>
      <c r="G29" s="443"/>
      <c r="H29" s="443"/>
      <c r="I29" s="462"/>
      <c r="J29" s="444"/>
    </row>
    <row r="30" spans="1:10" x14ac:dyDescent="0.25">
      <c r="A30" s="463" t="s">
        <v>37</v>
      </c>
      <c r="B30" s="464"/>
      <c r="C30" s="465"/>
      <c r="D30" s="464"/>
      <c r="E30" s="466"/>
      <c r="F30" s="466"/>
      <c r="G30" s="466"/>
      <c r="H30" s="466"/>
      <c r="I30" s="467"/>
      <c r="J30" s="468" t="s">
        <v>113</v>
      </c>
    </row>
    <row r="31" spans="1:10" x14ac:dyDescent="0.25">
      <c r="A31" s="430"/>
      <c r="B31" s="433"/>
      <c r="C31" s="469"/>
      <c r="D31" s="433"/>
      <c r="E31" s="434"/>
      <c r="F31" s="434"/>
      <c r="G31" s="434"/>
      <c r="H31" s="434"/>
      <c r="I31" s="470"/>
      <c r="J31" s="435"/>
    </row>
    <row r="32" spans="1:10" x14ac:dyDescent="0.25">
      <c r="A32" s="452"/>
      <c r="B32" s="471">
        <v>1</v>
      </c>
      <c r="C32" s="472" t="s">
        <v>210</v>
      </c>
      <c r="D32" s="473">
        <v>304737179</v>
      </c>
      <c r="E32" s="500">
        <v>3847.8</v>
      </c>
      <c r="F32" s="538"/>
      <c r="G32" s="538"/>
      <c r="H32" s="538"/>
      <c r="I32" s="456"/>
      <c r="J32" s="645" t="s">
        <v>305</v>
      </c>
    </row>
    <row r="33" spans="1:10" x14ac:dyDescent="0.25">
      <c r="A33" s="452"/>
      <c r="B33" s="471">
        <v>2</v>
      </c>
      <c r="C33" s="472" t="s">
        <v>211</v>
      </c>
      <c r="D33" s="473">
        <v>303386460</v>
      </c>
      <c r="E33" s="500">
        <v>1815</v>
      </c>
      <c r="F33" s="571"/>
      <c r="G33" s="571"/>
      <c r="H33" s="571"/>
      <c r="I33" s="571"/>
      <c r="J33" s="645" t="s">
        <v>306</v>
      </c>
    </row>
    <row r="34" spans="1:10" x14ac:dyDescent="0.25">
      <c r="A34" s="452"/>
      <c r="B34" s="471"/>
      <c r="C34" s="474"/>
      <c r="D34" s="471"/>
      <c r="E34" s="538"/>
      <c r="F34" s="571"/>
      <c r="G34" s="571"/>
      <c r="H34" s="571"/>
      <c r="I34" s="571"/>
      <c r="J34" s="457"/>
    </row>
    <row r="35" spans="1:10" x14ac:dyDescent="0.25">
      <c r="A35" s="452"/>
      <c r="B35" s="471"/>
      <c r="C35" s="474"/>
      <c r="D35" s="471"/>
      <c r="E35" s="538"/>
      <c r="F35" s="571"/>
      <c r="G35" s="571"/>
      <c r="H35" s="571"/>
      <c r="I35" s="571"/>
      <c r="J35" s="457"/>
    </row>
    <row r="36" spans="1:10" x14ac:dyDescent="0.25">
      <c r="A36" s="452"/>
      <c r="B36" s="471"/>
      <c r="C36" s="474"/>
      <c r="D36" s="471"/>
      <c r="E36" s="538"/>
      <c r="F36" s="571"/>
      <c r="G36" s="571"/>
      <c r="H36" s="571"/>
      <c r="I36" s="571"/>
      <c r="J36" s="457"/>
    </row>
    <row r="37" spans="1:10" x14ac:dyDescent="0.25">
      <c r="A37" s="452"/>
      <c r="B37" s="471"/>
      <c r="C37" s="474"/>
      <c r="D37" s="471"/>
      <c r="E37" s="456"/>
      <c r="F37" s="571"/>
      <c r="G37" s="571"/>
      <c r="H37" s="571"/>
      <c r="I37" s="571"/>
      <c r="J37" s="457"/>
    </row>
    <row r="38" spans="1:10" ht="13.8" x14ac:dyDescent="0.25">
      <c r="A38" s="563"/>
      <c r="B38" s="564"/>
      <c r="C38" s="565" t="s">
        <v>38</v>
      </c>
      <c r="D38" s="564"/>
      <c r="E38" s="566">
        <f>E32+E33</f>
        <v>5662.8</v>
      </c>
      <c r="F38" s="566">
        <f>SUM(F32:F37)</f>
        <v>0</v>
      </c>
      <c r="G38" s="566">
        <f>SUM(G32:G37)</f>
        <v>0</v>
      </c>
      <c r="H38" s="566">
        <f>SUM(H32:H37)</f>
        <v>0</v>
      </c>
      <c r="I38" s="566">
        <f>SUM(I32:I37)</f>
        <v>0</v>
      </c>
      <c r="J38" s="567"/>
    </row>
    <row r="39" spans="1:10" ht="13.8" x14ac:dyDescent="0.25">
      <c r="A39" s="440"/>
      <c r="B39" s="441"/>
      <c r="C39" s="475"/>
      <c r="D39" s="441"/>
      <c r="E39" s="443"/>
      <c r="F39" s="476"/>
      <c r="G39" s="443"/>
      <c r="H39" s="443"/>
      <c r="I39" s="462"/>
      <c r="J39" s="444"/>
    </row>
    <row r="40" spans="1:10" x14ac:dyDescent="0.25">
      <c r="A40" s="463" t="s">
        <v>39</v>
      </c>
      <c r="B40" s="464"/>
      <c r="C40" s="477"/>
      <c r="D40" s="464"/>
      <c r="E40" s="466"/>
      <c r="F40" s="466"/>
      <c r="G40" s="466"/>
      <c r="H40" s="466"/>
      <c r="I40" s="466"/>
      <c r="J40" s="468"/>
    </row>
    <row r="41" spans="1:10" x14ac:dyDescent="0.25">
      <c r="A41" s="430"/>
      <c r="B41" s="433"/>
      <c r="C41" s="446"/>
      <c r="D41" s="433"/>
      <c r="E41" s="434"/>
      <c r="F41" s="434"/>
      <c r="G41" s="434"/>
      <c r="H41" s="434"/>
      <c r="I41" s="434"/>
      <c r="J41" s="435"/>
    </row>
    <row r="42" spans="1:10" x14ac:dyDescent="0.25">
      <c r="A42" s="248"/>
      <c r="B42" s="365">
        <v>1</v>
      </c>
      <c r="C42" s="472" t="s">
        <v>212</v>
      </c>
      <c r="D42" s="395">
        <v>300509203</v>
      </c>
      <c r="E42" s="505">
        <v>29880</v>
      </c>
      <c r="F42" s="506"/>
      <c r="G42" s="506"/>
      <c r="H42" s="506"/>
      <c r="I42" s="406"/>
      <c r="J42" s="399" t="s">
        <v>213</v>
      </c>
    </row>
    <row r="43" spans="1:10" x14ac:dyDescent="0.25">
      <c r="A43" s="479"/>
      <c r="B43" s="365">
        <v>2</v>
      </c>
      <c r="C43" s="472" t="s">
        <v>214</v>
      </c>
      <c r="D43" s="395">
        <v>302665941</v>
      </c>
      <c r="E43" s="505">
        <v>1500</v>
      </c>
      <c r="F43" s="506"/>
      <c r="G43" s="506"/>
      <c r="H43" s="506"/>
      <c r="I43" s="406"/>
      <c r="J43" s="399" t="s">
        <v>215</v>
      </c>
    </row>
    <row r="44" spans="1:10" x14ac:dyDescent="0.25">
      <c r="A44" s="479"/>
      <c r="B44" s="365">
        <v>3</v>
      </c>
      <c r="C44" s="472" t="s">
        <v>216</v>
      </c>
      <c r="D44" s="395">
        <v>305151596</v>
      </c>
      <c r="E44" s="505">
        <v>3057.68</v>
      </c>
      <c r="F44" s="506"/>
      <c r="G44" s="506"/>
      <c r="H44" s="506"/>
      <c r="I44" s="406"/>
      <c r="J44" s="399" t="s">
        <v>217</v>
      </c>
    </row>
    <row r="45" spans="1:10" x14ac:dyDescent="0.25">
      <c r="A45" s="479"/>
      <c r="B45" s="365">
        <v>4</v>
      </c>
      <c r="C45" s="472" t="s">
        <v>212</v>
      </c>
      <c r="D45" s="395">
        <v>300509203</v>
      </c>
      <c r="E45" s="505">
        <v>1500</v>
      </c>
      <c r="F45" s="506"/>
      <c r="G45" s="506"/>
      <c r="H45" s="506"/>
      <c r="I45" s="406"/>
      <c r="J45" s="399" t="s">
        <v>218</v>
      </c>
    </row>
    <row r="46" spans="1:10" x14ac:dyDescent="0.25">
      <c r="A46" s="479"/>
      <c r="B46" s="365">
        <v>5</v>
      </c>
      <c r="C46" s="472" t="s">
        <v>219</v>
      </c>
      <c r="D46" s="395">
        <v>300601541</v>
      </c>
      <c r="E46" s="505">
        <v>9.24</v>
      </c>
      <c r="F46" s="506"/>
      <c r="G46" s="506"/>
      <c r="H46" s="506"/>
      <c r="I46" s="406"/>
      <c r="J46" s="399" t="s">
        <v>220</v>
      </c>
    </row>
    <row r="47" spans="1:10" x14ac:dyDescent="0.25">
      <c r="A47" s="479"/>
      <c r="B47" s="365"/>
      <c r="C47" s="615" t="s">
        <v>221</v>
      </c>
      <c r="D47" s="616">
        <v>302303166</v>
      </c>
      <c r="E47" s="537"/>
      <c r="F47" s="505"/>
      <c r="G47" s="506"/>
      <c r="H47" s="506"/>
      <c r="I47" s="406"/>
      <c r="J47" s="399" t="s">
        <v>222</v>
      </c>
    </row>
    <row r="48" spans="1:10" ht="13.8" x14ac:dyDescent="0.25">
      <c r="A48" s="479"/>
      <c r="B48" s="365"/>
      <c r="C48" s="489"/>
      <c r="D48" s="488"/>
      <c r="E48" s="490"/>
      <c r="F48" s="570"/>
      <c r="G48" s="515"/>
      <c r="H48" s="515"/>
      <c r="I48" s="538"/>
      <c r="J48" s="364"/>
    </row>
    <row r="49" spans="1:10" x14ac:dyDescent="0.25">
      <c r="A49" s="479"/>
      <c r="B49" s="365"/>
      <c r="C49" s="480"/>
      <c r="D49" s="365"/>
      <c r="E49" s="481"/>
      <c r="F49" s="515"/>
      <c r="G49" s="515"/>
      <c r="H49" s="515"/>
      <c r="I49" s="538"/>
      <c r="J49" s="364"/>
    </row>
    <row r="50" spans="1:10" x14ac:dyDescent="0.25">
      <c r="A50" s="479"/>
      <c r="B50" s="365"/>
      <c r="C50" s="480"/>
      <c r="D50" s="365"/>
      <c r="E50" s="481"/>
      <c r="F50" s="515"/>
      <c r="G50" s="515"/>
      <c r="H50" s="515"/>
      <c r="I50" s="538"/>
      <c r="J50" s="364"/>
    </row>
    <row r="51" spans="1:10" x14ac:dyDescent="0.25">
      <c r="A51" s="479"/>
      <c r="B51" s="365"/>
      <c r="C51" s="480"/>
      <c r="D51" s="365"/>
      <c r="E51" s="481"/>
      <c r="F51" s="515"/>
      <c r="G51" s="515"/>
      <c r="H51" s="515"/>
      <c r="I51" s="538"/>
      <c r="J51" s="364"/>
    </row>
    <row r="52" spans="1:10" ht="13.8" x14ac:dyDescent="0.25">
      <c r="A52" s="558"/>
      <c r="B52" s="553"/>
      <c r="C52" s="568" t="s">
        <v>38</v>
      </c>
      <c r="D52" s="564"/>
      <c r="E52" s="566">
        <f>E42+E43+E44+E45+E46</f>
        <v>35946.92</v>
      </c>
      <c r="F52" s="566">
        <f>SUM(F43:F51)</f>
        <v>0</v>
      </c>
      <c r="G52" s="566">
        <f>SUM(G43:G51)</f>
        <v>0</v>
      </c>
      <c r="H52" s="566">
        <f>SUM(H43:H51)</f>
        <v>0</v>
      </c>
      <c r="I52" s="566">
        <f>SUM(I43:I51)</f>
        <v>0</v>
      </c>
      <c r="J52" s="569"/>
    </row>
    <row r="53" spans="1:10" x14ac:dyDescent="0.25">
      <c r="A53" s="482"/>
      <c r="B53" s="483"/>
      <c r="C53" s="484" t="s">
        <v>52</v>
      </c>
      <c r="D53" s="485"/>
      <c r="E53" s="485">
        <f>E18+E28+E38+E52</f>
        <v>125898.07</v>
      </c>
      <c r="F53" s="485">
        <f>F18+F28+F38+F52</f>
        <v>0</v>
      </c>
      <c r="G53" s="485">
        <f>G18+G28+G38+G52</f>
        <v>0</v>
      </c>
      <c r="H53" s="485">
        <f>H18+H28+H38+H52</f>
        <v>0</v>
      </c>
      <c r="I53" s="485">
        <f>I18+I28+I38+I52</f>
        <v>0</v>
      </c>
      <c r="J53" s="486"/>
    </row>
    <row r="54" spans="1:10" ht="12.75" customHeight="1" x14ac:dyDescent="0.25"/>
    <row r="55" spans="1:10" ht="12.75" customHeight="1" x14ac:dyDescent="0.25"/>
    <row r="57" spans="1:10" ht="12.75" customHeight="1" x14ac:dyDescent="0.25"/>
    <row r="58" spans="1:10" ht="12.75" customHeight="1" x14ac:dyDescent="0.25"/>
    <row r="59" spans="1:10" ht="12.75" customHeight="1" x14ac:dyDescent="0.25"/>
    <row r="60" spans="1:10" ht="12.75" customHeight="1" x14ac:dyDescent="0.25"/>
    <row r="61" spans="1:10" ht="12.75" customHeight="1" x14ac:dyDescent="0.25"/>
    <row r="62" spans="1:10" ht="12.75" customHeight="1" x14ac:dyDescent="0.25"/>
    <row r="63" spans="1:10" ht="12.75" customHeight="1" x14ac:dyDescent="0.25"/>
    <row r="64" spans="1:1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  <row r="1002" ht="12.75" customHeight="1" x14ac:dyDescent="0.25"/>
    <row r="1003" ht="12.75" customHeight="1" x14ac:dyDescent="0.25"/>
    <row r="1004" ht="12.75" customHeight="1" x14ac:dyDescent="0.25"/>
    <row r="1005" ht="12.75" customHeight="1" x14ac:dyDescent="0.25"/>
    <row r="1006" ht="12.75" customHeight="1" x14ac:dyDescent="0.25"/>
    <row r="1007" ht="12.75" customHeight="1" x14ac:dyDescent="0.25"/>
    <row r="1008" ht="12.75" customHeight="1" x14ac:dyDescent="0.25"/>
    <row r="1009" ht="12.75" customHeight="1" x14ac:dyDescent="0.25"/>
    <row r="1010" ht="12.75" customHeight="1" x14ac:dyDescent="0.25"/>
    <row r="1011" ht="12.75" customHeight="1" x14ac:dyDescent="0.25"/>
    <row r="1012" ht="12.75" customHeight="1" x14ac:dyDescent="0.25"/>
    <row r="1013" ht="12.75" customHeight="1" x14ac:dyDescent="0.25"/>
    <row r="1014" ht="12.75" customHeight="1" x14ac:dyDescent="0.25"/>
    <row r="1015" ht="12.75" customHeight="1" x14ac:dyDescent="0.25"/>
    <row r="1016" ht="12.75" customHeight="1" x14ac:dyDescent="0.25"/>
    <row r="1017" ht="12.75" customHeight="1" x14ac:dyDescent="0.25"/>
    <row r="1018" ht="12.75" customHeight="1" x14ac:dyDescent="0.25"/>
    <row r="1019" ht="12.75" customHeight="1" x14ac:dyDescent="0.25"/>
    <row r="1020" ht="12.75" customHeight="1" x14ac:dyDescent="0.25"/>
    <row r="1021" ht="12.75" customHeight="1" x14ac:dyDescent="0.25"/>
    <row r="1022" ht="12.75" customHeight="1" x14ac:dyDescent="0.25"/>
    <row r="1023" ht="12.75" customHeight="1" x14ac:dyDescent="0.25"/>
    <row r="1024" ht="12.75" customHeight="1" x14ac:dyDescent="0.25"/>
    <row r="1025" ht="12.75" customHeight="1" x14ac:dyDescent="0.25"/>
    <row r="1026" ht="12.75" customHeight="1" x14ac:dyDescent="0.25"/>
    <row r="1027" ht="12.75" customHeight="1" x14ac:dyDescent="0.25"/>
    <row r="1028" ht="12.75" customHeight="1" x14ac:dyDescent="0.25"/>
    <row r="1029" ht="12.75" customHeight="1" x14ac:dyDescent="0.25"/>
    <row r="1030" ht="12.75" customHeight="1" x14ac:dyDescent="0.25"/>
    <row r="1031" ht="12.75" customHeight="1" x14ac:dyDescent="0.25"/>
    <row r="1032" ht="12.75" customHeight="1" x14ac:dyDescent="0.25"/>
    <row r="1033" ht="12.75" customHeight="1" x14ac:dyDescent="0.25"/>
    <row r="1034" ht="12.75" customHeight="1" x14ac:dyDescent="0.25"/>
    <row r="1035" ht="12.75" customHeight="1" x14ac:dyDescent="0.25"/>
    <row r="1036" ht="12.75" customHeight="1" x14ac:dyDescent="0.25"/>
    <row r="1037" ht="12.75" customHeight="1" x14ac:dyDescent="0.25"/>
    <row r="1038" ht="12.75" customHeight="1" x14ac:dyDescent="0.25"/>
    <row r="1039" ht="12.75" customHeight="1" x14ac:dyDescent="0.25"/>
    <row r="1040" ht="12.75" customHeight="1" x14ac:dyDescent="0.25"/>
    <row r="1041" ht="12.75" customHeight="1" x14ac:dyDescent="0.25"/>
    <row r="1042" ht="12.75" customHeight="1" x14ac:dyDescent="0.25"/>
    <row r="1043" ht="12.75" customHeight="1" x14ac:dyDescent="0.25"/>
    <row r="1044" ht="12.75" customHeight="1" x14ac:dyDescent="0.25"/>
    <row r="1045" ht="12.75" customHeight="1" x14ac:dyDescent="0.25"/>
    <row r="1046" ht="12.75" customHeight="1" x14ac:dyDescent="0.25"/>
    <row r="1047" ht="12.75" customHeight="1" x14ac:dyDescent="0.25"/>
    <row r="1048" ht="12.75" customHeight="1" x14ac:dyDescent="0.25"/>
    <row r="1049" ht="12.75" customHeight="1" x14ac:dyDescent="0.25"/>
    <row r="1050" ht="12.75" customHeight="1" x14ac:dyDescent="0.25"/>
    <row r="1051" ht="12.75" customHeight="1" x14ac:dyDescent="0.25"/>
    <row r="1052" ht="12.75" customHeight="1" x14ac:dyDescent="0.25"/>
    <row r="1053" ht="12.75" customHeight="1" x14ac:dyDescent="0.25"/>
    <row r="1054" ht="12.75" customHeight="1" x14ac:dyDescent="0.25"/>
    <row r="1055" ht="12.75" customHeight="1" x14ac:dyDescent="0.25"/>
    <row r="1056" ht="12.75" customHeight="1" x14ac:dyDescent="0.25"/>
    <row r="1057" ht="12.75" customHeight="1" x14ac:dyDescent="0.25"/>
    <row r="1058" ht="12.75" customHeight="1" x14ac:dyDescent="0.25"/>
    <row r="1059" ht="12.75" customHeight="1" x14ac:dyDescent="0.25"/>
    <row r="1060" ht="12.75" customHeight="1" x14ac:dyDescent="0.25"/>
    <row r="1061" ht="12.75" customHeight="1" x14ac:dyDescent="0.25"/>
    <row r="1062" ht="12.75" customHeight="1" x14ac:dyDescent="0.25"/>
    <row r="1063" ht="12.75" customHeight="1" x14ac:dyDescent="0.25"/>
    <row r="1064" ht="12.75" customHeight="1" x14ac:dyDescent="0.25"/>
    <row r="1065" ht="12.75" customHeight="1" x14ac:dyDescent="0.25"/>
    <row r="1066" ht="12.75" customHeight="1" x14ac:dyDescent="0.25"/>
    <row r="1067" ht="12.75" customHeight="1" x14ac:dyDescent="0.25"/>
    <row r="1068" ht="12.75" customHeight="1" x14ac:dyDescent="0.25"/>
    <row r="1069" ht="12.75" customHeight="1" x14ac:dyDescent="0.25"/>
    <row r="1070" ht="12.75" customHeight="1" x14ac:dyDescent="0.25"/>
    <row r="1071" ht="12.75" customHeight="1" x14ac:dyDescent="0.25"/>
    <row r="1072" ht="12.75" customHeight="1" x14ac:dyDescent="0.25"/>
    <row r="1073" ht="12.75" customHeight="1" x14ac:dyDescent="0.25"/>
    <row r="1074" ht="12.75" customHeight="1" x14ac:dyDescent="0.25"/>
    <row r="1075" ht="12.75" customHeight="1" x14ac:dyDescent="0.25"/>
    <row r="1076" ht="12.75" customHeight="1" x14ac:dyDescent="0.25"/>
    <row r="1077" ht="12.75" customHeight="1" x14ac:dyDescent="0.25"/>
    <row r="1078" ht="12.75" customHeight="1" x14ac:dyDescent="0.25"/>
    <row r="1079" ht="12.75" customHeight="1" x14ac:dyDescent="0.25"/>
    <row r="1080" ht="12.75" customHeight="1" x14ac:dyDescent="0.25"/>
    <row r="1081" ht="12.75" customHeight="1" x14ac:dyDescent="0.25"/>
    <row r="1082" ht="12.75" customHeight="1" x14ac:dyDescent="0.25"/>
    <row r="1083" ht="12.75" customHeight="1" x14ac:dyDescent="0.25"/>
    <row r="1084" ht="12.75" customHeight="1" x14ac:dyDescent="0.25"/>
    <row r="1085" ht="12.75" customHeight="1" x14ac:dyDescent="0.25"/>
    <row r="1086" ht="12.75" customHeight="1" x14ac:dyDescent="0.25"/>
    <row r="1087" ht="12.75" customHeight="1" x14ac:dyDescent="0.25"/>
    <row r="1088" ht="12.75" customHeight="1" x14ac:dyDescent="0.25"/>
    <row r="1089" ht="12.75" customHeight="1" x14ac:dyDescent="0.25"/>
    <row r="1090" ht="12.75" customHeight="1" x14ac:dyDescent="0.25"/>
    <row r="1091" ht="12.75" customHeight="1" x14ac:dyDescent="0.25"/>
    <row r="1092" ht="12.75" customHeight="1" x14ac:dyDescent="0.25"/>
    <row r="1093" ht="12.75" customHeight="1" x14ac:dyDescent="0.25"/>
    <row r="1094" ht="12.75" customHeight="1" x14ac:dyDescent="0.25"/>
    <row r="1095" ht="12.75" customHeight="1" x14ac:dyDescent="0.25"/>
    <row r="1096" ht="12.75" customHeight="1" x14ac:dyDescent="0.25"/>
    <row r="1097" ht="12.75" customHeight="1" x14ac:dyDescent="0.25"/>
    <row r="1098" ht="12.75" customHeight="1" x14ac:dyDescent="0.25"/>
    <row r="1099" ht="12.75" customHeight="1" x14ac:dyDescent="0.25"/>
    <row r="1100" ht="12.75" customHeight="1" x14ac:dyDescent="0.25"/>
    <row r="1101" ht="12.75" customHeight="1" x14ac:dyDescent="0.25"/>
    <row r="1102" ht="12.75" customHeight="1" x14ac:dyDescent="0.25"/>
    <row r="1103" ht="12.75" customHeight="1" x14ac:dyDescent="0.25"/>
    <row r="1104" ht="12.75" customHeight="1" x14ac:dyDescent="0.25"/>
    <row r="1105" ht="12.75" customHeight="1" x14ac:dyDescent="0.25"/>
    <row r="1106" ht="12.75" customHeight="1" x14ac:dyDescent="0.25"/>
    <row r="1107" ht="12.75" customHeight="1" x14ac:dyDescent="0.25"/>
    <row r="1108" ht="12.75" customHeight="1" x14ac:dyDescent="0.25"/>
    <row r="1109" ht="12.75" customHeight="1" x14ac:dyDescent="0.25"/>
    <row r="1110" ht="12.75" customHeight="1" x14ac:dyDescent="0.25"/>
    <row r="1111" ht="12.75" customHeight="1" x14ac:dyDescent="0.25"/>
    <row r="1112" ht="12.75" customHeight="1" x14ac:dyDescent="0.25"/>
    <row r="1113" ht="12.75" customHeight="1" x14ac:dyDescent="0.25"/>
    <row r="1114" ht="12.75" customHeight="1" x14ac:dyDescent="0.25"/>
    <row r="1115" ht="12.75" customHeight="1" x14ac:dyDescent="0.25"/>
    <row r="1116" ht="12.75" customHeight="1" x14ac:dyDescent="0.25"/>
    <row r="1117" ht="12.75" customHeight="1" x14ac:dyDescent="0.25"/>
    <row r="1118" ht="12.75" customHeight="1" x14ac:dyDescent="0.25"/>
    <row r="1119" ht="12.75" customHeight="1" x14ac:dyDescent="0.25"/>
    <row r="1120" ht="12.75" customHeight="1" x14ac:dyDescent="0.25"/>
    <row r="1121" ht="12.75" customHeight="1" x14ac:dyDescent="0.25"/>
    <row r="1122" ht="12.75" customHeight="1" x14ac:dyDescent="0.25"/>
    <row r="1123" ht="12.75" customHeight="1" x14ac:dyDescent="0.25"/>
    <row r="1124" ht="12.75" customHeight="1" x14ac:dyDescent="0.25"/>
    <row r="1125" ht="12.75" customHeight="1" x14ac:dyDescent="0.25"/>
    <row r="1126" ht="12.75" customHeight="1" x14ac:dyDescent="0.25"/>
    <row r="1127" ht="12.75" customHeight="1" x14ac:dyDescent="0.25"/>
    <row r="1128" ht="12.75" customHeight="1" x14ac:dyDescent="0.25"/>
    <row r="1129" ht="12.75" customHeight="1" x14ac:dyDescent="0.25"/>
    <row r="1130" ht="12.75" customHeight="1" x14ac:dyDescent="0.25"/>
    <row r="1131" ht="12.75" customHeight="1" x14ac:dyDescent="0.25"/>
    <row r="1132" ht="12.75" customHeight="1" x14ac:dyDescent="0.25"/>
    <row r="1133" ht="12.75" customHeight="1" x14ac:dyDescent="0.25"/>
    <row r="1134" ht="12.75" customHeight="1" x14ac:dyDescent="0.25"/>
    <row r="1135" ht="12.75" customHeight="1" x14ac:dyDescent="0.25"/>
    <row r="1136" ht="12.75" customHeight="1" x14ac:dyDescent="0.25"/>
    <row r="1137" ht="12.75" customHeight="1" x14ac:dyDescent="0.25"/>
    <row r="1138" ht="12.75" customHeight="1" x14ac:dyDescent="0.25"/>
    <row r="1139" ht="12.75" customHeight="1" x14ac:dyDescent="0.25"/>
    <row r="1140" ht="12.75" customHeight="1" x14ac:dyDescent="0.25"/>
    <row r="1141" ht="12.75" customHeight="1" x14ac:dyDescent="0.25"/>
    <row r="1142" ht="12.75" customHeight="1" x14ac:dyDescent="0.25"/>
    <row r="1143" ht="12.75" customHeight="1" x14ac:dyDescent="0.25"/>
    <row r="1144" ht="12.75" customHeight="1" x14ac:dyDescent="0.25"/>
    <row r="1145" ht="12.75" customHeight="1" x14ac:dyDescent="0.25"/>
    <row r="1146" ht="12.75" customHeight="1" x14ac:dyDescent="0.25"/>
    <row r="1147" ht="12.75" customHeight="1" x14ac:dyDescent="0.25"/>
    <row r="1148" ht="12.75" customHeight="1" x14ac:dyDescent="0.25"/>
    <row r="1149" ht="12.75" customHeight="1" x14ac:dyDescent="0.25"/>
    <row r="1150" ht="12.75" customHeight="1" x14ac:dyDescent="0.25"/>
    <row r="1151" ht="12.75" customHeight="1" x14ac:dyDescent="0.25"/>
    <row r="1152" ht="12.75" customHeight="1" x14ac:dyDescent="0.25"/>
    <row r="1153" ht="12.75" customHeight="1" x14ac:dyDescent="0.25"/>
    <row r="1154" ht="12.75" customHeight="1" x14ac:dyDescent="0.25"/>
    <row r="1155" ht="12.75" customHeight="1" x14ac:dyDescent="0.25"/>
    <row r="1156" ht="12.75" customHeight="1" x14ac:dyDescent="0.25"/>
    <row r="1157" ht="12.75" customHeight="1" x14ac:dyDescent="0.25"/>
    <row r="1158" ht="12.75" customHeight="1" x14ac:dyDescent="0.25"/>
    <row r="1159" ht="12.75" customHeight="1" x14ac:dyDescent="0.25"/>
    <row r="1160" ht="12.75" customHeight="1" x14ac:dyDescent="0.25"/>
    <row r="1161" ht="12.75" customHeight="1" x14ac:dyDescent="0.25"/>
    <row r="1162" ht="12.75" customHeight="1" x14ac:dyDescent="0.25"/>
    <row r="1163" ht="12.75" customHeight="1" x14ac:dyDescent="0.25"/>
    <row r="1164" ht="12.75" customHeight="1" x14ac:dyDescent="0.25"/>
    <row r="1165" ht="12.75" customHeight="1" x14ac:dyDescent="0.25"/>
    <row r="1166" ht="12.75" customHeight="1" x14ac:dyDescent="0.25"/>
    <row r="1167" ht="12.75" customHeight="1" x14ac:dyDescent="0.25"/>
    <row r="1168" ht="12.75" customHeight="1" x14ac:dyDescent="0.25"/>
    <row r="1169" ht="12.75" customHeight="1" x14ac:dyDescent="0.25"/>
    <row r="1170" ht="12.75" customHeight="1" x14ac:dyDescent="0.25"/>
    <row r="1171" ht="12.75" customHeight="1" x14ac:dyDescent="0.25"/>
    <row r="1172" ht="12.75" customHeight="1" x14ac:dyDescent="0.25"/>
    <row r="1173" ht="12.75" customHeight="1" x14ac:dyDescent="0.25"/>
    <row r="1174" ht="12.75" customHeight="1" x14ac:dyDescent="0.25"/>
    <row r="1175" ht="12.75" customHeight="1" x14ac:dyDescent="0.25"/>
    <row r="1176" ht="12.75" customHeight="1" x14ac:dyDescent="0.25"/>
    <row r="1177" ht="12.75" customHeight="1" x14ac:dyDescent="0.25"/>
    <row r="1178" ht="12.75" customHeight="1" x14ac:dyDescent="0.25"/>
    <row r="1179" ht="12.75" customHeight="1" x14ac:dyDescent="0.25"/>
    <row r="1180" ht="12.75" customHeight="1" x14ac:dyDescent="0.25"/>
    <row r="1181" ht="12.75" customHeight="1" x14ac:dyDescent="0.25"/>
    <row r="1182" ht="12.75" customHeight="1" x14ac:dyDescent="0.25"/>
    <row r="1183" ht="12.75" customHeight="1" x14ac:dyDescent="0.25"/>
    <row r="1184" ht="12.75" customHeight="1" x14ac:dyDescent="0.25"/>
    <row r="1185" ht="12.75" customHeight="1" x14ac:dyDescent="0.25"/>
    <row r="1186" ht="12.75" customHeight="1" x14ac:dyDescent="0.25"/>
    <row r="1187" ht="12.75" customHeight="1" x14ac:dyDescent="0.25"/>
    <row r="1188" ht="12.75" customHeight="1" x14ac:dyDescent="0.25"/>
    <row r="1189" ht="12.75" customHeight="1" x14ac:dyDescent="0.25"/>
    <row r="1190" ht="12.75" customHeight="1" x14ac:dyDescent="0.25"/>
    <row r="1191" ht="12.75" customHeight="1" x14ac:dyDescent="0.25"/>
    <row r="1192" ht="12.75" customHeight="1" x14ac:dyDescent="0.25"/>
    <row r="1193" ht="12.75" customHeight="1" x14ac:dyDescent="0.25"/>
    <row r="1194" ht="12.75" customHeight="1" x14ac:dyDescent="0.25"/>
    <row r="1195" ht="12.75" customHeight="1" x14ac:dyDescent="0.25"/>
    <row r="1196" ht="12.75" customHeight="1" x14ac:dyDescent="0.25"/>
    <row r="1197" ht="12.75" customHeight="1" x14ac:dyDescent="0.25"/>
    <row r="1198" ht="12.75" customHeight="1" x14ac:dyDescent="0.25"/>
    <row r="1199" ht="12.75" customHeight="1" x14ac:dyDescent="0.25"/>
    <row r="1200" ht="12.75" customHeight="1" x14ac:dyDescent="0.25"/>
    <row r="1201" ht="12.75" customHeight="1" x14ac:dyDescent="0.25"/>
    <row r="1202" ht="12.75" customHeight="1" x14ac:dyDescent="0.25"/>
    <row r="1203" ht="12.75" customHeight="1" x14ac:dyDescent="0.25"/>
    <row r="1204" ht="12.75" customHeight="1" x14ac:dyDescent="0.25"/>
    <row r="1205" ht="12.75" customHeight="1" x14ac:dyDescent="0.25"/>
    <row r="1206" ht="12.75" customHeight="1" x14ac:dyDescent="0.25"/>
    <row r="1207" ht="12.75" customHeight="1" x14ac:dyDescent="0.25"/>
    <row r="1208" ht="12.75" customHeight="1" x14ac:dyDescent="0.25"/>
    <row r="1209" ht="12.75" customHeight="1" x14ac:dyDescent="0.25"/>
    <row r="1210" ht="12.75" customHeight="1" x14ac:dyDescent="0.25"/>
    <row r="1211" ht="12.75" customHeight="1" x14ac:dyDescent="0.25"/>
    <row r="1212" ht="12.75" customHeight="1" x14ac:dyDescent="0.25"/>
    <row r="1213" ht="12.75" customHeight="1" x14ac:dyDescent="0.25"/>
    <row r="1214" ht="12.75" customHeight="1" x14ac:dyDescent="0.25"/>
    <row r="1215" ht="12.75" customHeight="1" x14ac:dyDescent="0.25"/>
    <row r="1216" ht="12.75" customHeight="1" x14ac:dyDescent="0.25"/>
    <row r="1217" ht="12.75" customHeight="1" x14ac:dyDescent="0.25"/>
    <row r="1218" ht="12.75" customHeight="1" x14ac:dyDescent="0.25"/>
    <row r="1219" ht="12.75" customHeight="1" x14ac:dyDescent="0.25"/>
    <row r="1220" ht="12.75" customHeight="1" x14ac:dyDescent="0.25"/>
    <row r="1221" ht="12.75" customHeight="1" x14ac:dyDescent="0.25"/>
    <row r="1222" ht="12.75" customHeight="1" x14ac:dyDescent="0.25"/>
    <row r="1223" ht="12.75" customHeight="1" x14ac:dyDescent="0.25"/>
    <row r="1224" ht="12.75" customHeight="1" x14ac:dyDescent="0.25"/>
    <row r="1225" ht="12.75" customHeight="1" x14ac:dyDescent="0.25"/>
    <row r="1226" ht="12.75" customHeight="1" x14ac:dyDescent="0.25"/>
    <row r="1227" ht="12.75" customHeight="1" x14ac:dyDescent="0.25"/>
    <row r="1228" ht="12.75" customHeight="1" x14ac:dyDescent="0.25"/>
    <row r="1229" ht="12.75" customHeight="1" x14ac:dyDescent="0.25"/>
    <row r="1230" ht="12.75" customHeight="1" x14ac:dyDescent="0.25"/>
    <row r="1231" ht="12.75" customHeight="1" x14ac:dyDescent="0.25"/>
    <row r="1232" ht="12.75" customHeight="1" x14ac:dyDescent="0.25"/>
    <row r="1233" ht="12.75" customHeight="1" x14ac:dyDescent="0.25"/>
    <row r="1234" ht="12.75" customHeight="1" x14ac:dyDescent="0.25"/>
    <row r="1235" ht="12.75" customHeight="1" x14ac:dyDescent="0.25"/>
    <row r="1236" ht="12.75" customHeight="1" x14ac:dyDescent="0.25"/>
    <row r="1237" ht="12.75" customHeight="1" x14ac:dyDescent="0.25"/>
    <row r="1238" ht="12.75" customHeight="1" x14ac:dyDescent="0.25"/>
    <row r="1239" ht="12.75" customHeight="1" x14ac:dyDescent="0.25"/>
    <row r="1240" ht="12.75" customHeight="1" x14ac:dyDescent="0.25"/>
    <row r="1241" ht="12.75" customHeight="1" x14ac:dyDescent="0.25"/>
    <row r="1242" ht="12.75" customHeight="1" x14ac:dyDescent="0.25"/>
    <row r="1243" ht="12.75" customHeight="1" x14ac:dyDescent="0.25"/>
    <row r="1244" ht="12.75" customHeight="1" x14ac:dyDescent="0.25"/>
    <row r="1245" ht="12.75" customHeight="1" x14ac:dyDescent="0.25"/>
    <row r="1246" ht="12.75" customHeight="1" x14ac:dyDescent="0.25"/>
    <row r="1247" ht="12.75" customHeight="1" x14ac:dyDescent="0.25"/>
    <row r="1248" ht="12.75" customHeight="1" x14ac:dyDescent="0.25"/>
    <row r="1249" ht="12.75" customHeight="1" x14ac:dyDescent="0.25"/>
    <row r="1250" ht="12.75" customHeight="1" x14ac:dyDescent="0.25"/>
    <row r="1251" ht="12.75" customHeight="1" x14ac:dyDescent="0.25"/>
    <row r="1252" ht="12.75" customHeight="1" x14ac:dyDescent="0.25"/>
    <row r="1253" ht="12.75" customHeight="1" x14ac:dyDescent="0.25"/>
    <row r="1254" ht="12.75" customHeight="1" x14ac:dyDescent="0.25"/>
    <row r="1255" ht="12.75" customHeight="1" x14ac:dyDescent="0.25"/>
    <row r="1256" ht="12.75" customHeight="1" x14ac:dyDescent="0.25"/>
    <row r="1257" ht="12.75" customHeight="1" x14ac:dyDescent="0.25"/>
    <row r="1258" ht="12.75" customHeight="1" x14ac:dyDescent="0.25"/>
    <row r="1259" ht="12.75" customHeight="1" x14ac:dyDescent="0.25"/>
    <row r="1260" ht="12.75" customHeight="1" x14ac:dyDescent="0.25"/>
    <row r="1261" ht="12.75" customHeight="1" x14ac:dyDescent="0.25"/>
    <row r="1262" ht="12.75" customHeight="1" x14ac:dyDescent="0.25"/>
    <row r="1263" ht="12.75" customHeight="1" x14ac:dyDescent="0.25"/>
    <row r="1264" ht="12.75" customHeight="1" x14ac:dyDescent="0.25"/>
    <row r="1265" ht="12.75" customHeight="1" x14ac:dyDescent="0.25"/>
    <row r="1266" ht="12.75" customHeight="1" x14ac:dyDescent="0.25"/>
    <row r="1267" ht="12.75" customHeight="1" x14ac:dyDescent="0.25"/>
    <row r="1268" ht="12.75" customHeight="1" x14ac:dyDescent="0.25"/>
    <row r="1269" ht="12.75" customHeight="1" x14ac:dyDescent="0.25"/>
    <row r="1270" ht="12.75" customHeight="1" x14ac:dyDescent="0.25"/>
    <row r="1271" ht="12.75" customHeight="1" x14ac:dyDescent="0.25"/>
    <row r="1272" ht="12.75" customHeight="1" x14ac:dyDescent="0.25"/>
    <row r="1273" ht="12.75" customHeight="1" x14ac:dyDescent="0.25"/>
    <row r="1274" ht="12.75" customHeight="1" x14ac:dyDescent="0.25"/>
    <row r="1275" ht="12.75" customHeight="1" x14ac:dyDescent="0.25"/>
    <row r="1276" ht="12.75" customHeight="1" x14ac:dyDescent="0.25"/>
    <row r="1277" ht="12.75" customHeight="1" x14ac:dyDescent="0.25"/>
    <row r="1278" ht="12.75" customHeight="1" x14ac:dyDescent="0.25"/>
    <row r="1279" ht="12.75" customHeight="1" x14ac:dyDescent="0.25"/>
    <row r="1280" ht="12.75" customHeight="1" x14ac:dyDescent="0.25"/>
    <row r="1281" ht="12.75" customHeight="1" x14ac:dyDescent="0.25"/>
    <row r="1282" ht="12.75" customHeight="1" x14ac:dyDescent="0.25"/>
    <row r="1283" ht="12.75" customHeight="1" x14ac:dyDescent="0.25"/>
    <row r="1284" ht="12.75" customHeight="1" x14ac:dyDescent="0.25"/>
    <row r="1285" ht="12.75" customHeight="1" x14ac:dyDescent="0.25"/>
    <row r="1286" ht="12.75" customHeight="1" x14ac:dyDescent="0.25"/>
    <row r="1287" ht="12.75" customHeight="1" x14ac:dyDescent="0.25"/>
    <row r="1288" ht="12.75" customHeight="1" x14ac:dyDescent="0.25"/>
    <row r="1289" ht="12.75" customHeight="1" x14ac:dyDescent="0.25"/>
    <row r="1290" ht="12.75" customHeight="1" x14ac:dyDescent="0.25"/>
    <row r="1291" ht="12.75" customHeight="1" x14ac:dyDescent="0.25"/>
    <row r="1292" ht="12.75" customHeight="1" x14ac:dyDescent="0.25"/>
    <row r="1293" ht="12.75" customHeight="1" x14ac:dyDescent="0.25"/>
    <row r="1294" ht="12.75" customHeight="1" x14ac:dyDescent="0.25"/>
    <row r="1295" ht="12.75" customHeight="1" x14ac:dyDescent="0.25"/>
    <row r="1296" ht="12.75" customHeight="1" x14ac:dyDescent="0.25"/>
    <row r="1297" ht="12.75" customHeight="1" x14ac:dyDescent="0.25"/>
    <row r="1298" ht="12.75" customHeight="1" x14ac:dyDescent="0.25"/>
    <row r="1299" ht="12.75" customHeight="1" x14ac:dyDescent="0.25"/>
    <row r="1300" ht="12.75" customHeight="1" x14ac:dyDescent="0.25"/>
    <row r="1301" ht="12.75" customHeight="1" x14ac:dyDescent="0.25"/>
    <row r="1302" ht="12.75" customHeight="1" x14ac:dyDescent="0.25"/>
    <row r="1303" ht="12.75" customHeight="1" x14ac:dyDescent="0.25"/>
    <row r="1304" ht="12.75" customHeight="1" x14ac:dyDescent="0.25"/>
    <row r="1305" ht="12.75" customHeight="1" x14ac:dyDescent="0.25"/>
    <row r="1306" ht="12.75" customHeight="1" x14ac:dyDescent="0.25"/>
    <row r="1307" ht="12.75" customHeight="1" x14ac:dyDescent="0.25"/>
    <row r="1308" ht="12.75" customHeight="1" x14ac:dyDescent="0.25"/>
    <row r="1309" ht="12.75" customHeight="1" x14ac:dyDescent="0.25"/>
    <row r="1310" ht="12.75" customHeight="1" x14ac:dyDescent="0.25"/>
    <row r="1311" ht="12.75" customHeight="1" x14ac:dyDescent="0.25"/>
    <row r="1312" ht="12.75" customHeight="1" x14ac:dyDescent="0.25"/>
    <row r="1313" ht="12.75" customHeight="1" x14ac:dyDescent="0.25"/>
    <row r="1314" ht="12.75" customHeight="1" x14ac:dyDescent="0.25"/>
    <row r="1315" ht="12.75" customHeight="1" x14ac:dyDescent="0.25"/>
    <row r="1316" ht="12.75" customHeight="1" x14ac:dyDescent="0.25"/>
    <row r="1317" ht="12.75" customHeight="1" x14ac:dyDescent="0.25"/>
    <row r="1318" ht="12.75" customHeight="1" x14ac:dyDescent="0.25"/>
    <row r="1319" ht="12.75" customHeight="1" x14ac:dyDescent="0.25"/>
    <row r="1320" ht="12.75" customHeight="1" x14ac:dyDescent="0.25"/>
    <row r="1321" ht="12.75" customHeight="1" x14ac:dyDescent="0.25"/>
    <row r="1322" ht="12.75" customHeight="1" x14ac:dyDescent="0.25"/>
    <row r="1323" ht="12.75" customHeight="1" x14ac:dyDescent="0.25"/>
    <row r="1324" ht="12.75" customHeight="1" x14ac:dyDescent="0.25"/>
    <row r="1325" ht="12.75" customHeight="1" x14ac:dyDescent="0.25"/>
    <row r="1326" ht="12.75" customHeight="1" x14ac:dyDescent="0.25"/>
    <row r="1327" ht="12.75" customHeight="1" x14ac:dyDescent="0.25"/>
    <row r="1328" ht="12.75" customHeight="1" x14ac:dyDescent="0.25"/>
    <row r="1329" ht="12.75" customHeight="1" x14ac:dyDescent="0.25"/>
    <row r="1332" ht="12.75" customHeight="1" x14ac:dyDescent="0.25"/>
    <row r="1335" ht="12.75" customHeight="1" x14ac:dyDescent="0.25"/>
    <row r="1336" ht="12.75" customHeight="1" x14ac:dyDescent="0.25"/>
    <row r="1337" ht="12.75" customHeight="1" x14ac:dyDescent="0.25"/>
    <row r="1338" ht="12.75" customHeight="1" x14ac:dyDescent="0.25"/>
    <row r="1339" ht="12.75" customHeight="1" x14ac:dyDescent="0.25"/>
    <row r="1340" ht="12.75" customHeight="1" x14ac:dyDescent="0.25"/>
    <row r="1341" ht="12.75" customHeight="1" x14ac:dyDescent="0.25"/>
    <row r="1342" ht="12.75" customHeight="1" x14ac:dyDescent="0.25"/>
    <row r="1343" ht="12.75" customHeight="1" x14ac:dyDescent="0.25"/>
    <row r="1344" ht="12.75" customHeight="1" x14ac:dyDescent="0.25"/>
    <row r="1345" ht="12.75" customHeight="1" x14ac:dyDescent="0.25"/>
    <row r="1346" ht="12.75" customHeight="1" x14ac:dyDescent="0.25"/>
    <row r="1347" ht="12.75" customHeight="1" x14ac:dyDescent="0.25"/>
    <row r="1348" ht="12.75" customHeight="1" x14ac:dyDescent="0.25"/>
    <row r="1349" ht="12.75" customHeight="1" x14ac:dyDescent="0.25"/>
    <row r="1350" ht="12.75" customHeight="1" x14ac:dyDescent="0.25"/>
    <row r="1351" ht="12.75" customHeight="1" x14ac:dyDescent="0.25"/>
    <row r="1352" ht="12.75" customHeight="1" x14ac:dyDescent="0.25"/>
    <row r="1353" ht="12.75" customHeight="1" x14ac:dyDescent="0.25"/>
    <row r="1354" ht="12.75" customHeight="1" x14ac:dyDescent="0.25"/>
    <row r="1355" ht="12.75" customHeight="1" x14ac:dyDescent="0.25"/>
    <row r="1356" ht="12.75" customHeight="1" x14ac:dyDescent="0.25"/>
    <row r="1357" ht="12.75" customHeight="1" x14ac:dyDescent="0.25"/>
    <row r="1358" ht="12.75" customHeight="1" x14ac:dyDescent="0.25"/>
    <row r="1359" ht="12.75" customHeight="1" x14ac:dyDescent="0.25"/>
    <row r="1360" ht="12.75" customHeight="1" x14ac:dyDescent="0.25"/>
    <row r="1361" ht="12.75" customHeight="1" x14ac:dyDescent="0.25"/>
    <row r="1362" ht="12.75" customHeight="1" x14ac:dyDescent="0.25"/>
    <row r="1363" ht="12.75" customHeight="1" x14ac:dyDescent="0.25"/>
    <row r="1364" ht="12.75" customHeight="1" x14ac:dyDescent="0.25"/>
    <row r="1365" ht="12.75" customHeight="1" x14ac:dyDescent="0.25"/>
    <row r="1366" ht="12.75" customHeight="1" x14ac:dyDescent="0.25"/>
    <row r="1367" ht="12.75" customHeight="1" x14ac:dyDescent="0.25"/>
    <row r="1368" ht="12.75" customHeight="1" x14ac:dyDescent="0.25"/>
    <row r="1369" ht="12.75" customHeight="1" x14ac:dyDescent="0.25"/>
    <row r="1370" ht="12.75" customHeight="1" x14ac:dyDescent="0.25"/>
    <row r="1371" ht="12.75" customHeight="1" x14ac:dyDescent="0.25"/>
    <row r="1372" ht="12.75" customHeight="1" x14ac:dyDescent="0.25"/>
    <row r="1373" ht="12.75" customHeight="1" x14ac:dyDescent="0.25"/>
    <row r="1374" ht="12.75" customHeight="1" x14ac:dyDescent="0.25"/>
    <row r="1375" ht="12.75" customHeight="1" x14ac:dyDescent="0.25"/>
    <row r="1376" ht="12.75" customHeight="1" x14ac:dyDescent="0.25"/>
    <row r="1377" ht="12.75" customHeight="1" x14ac:dyDescent="0.25"/>
    <row r="1378" ht="12.75" customHeight="1" x14ac:dyDescent="0.25"/>
    <row r="1379" ht="12.75" customHeight="1" x14ac:dyDescent="0.25"/>
    <row r="1380" ht="12.75" customHeight="1" x14ac:dyDescent="0.25"/>
    <row r="1381" ht="12.75" customHeight="1" x14ac:dyDescent="0.25"/>
    <row r="1382" ht="12.75" customHeight="1" x14ac:dyDescent="0.25"/>
    <row r="1383" ht="12.75" customHeight="1" x14ac:dyDescent="0.25"/>
    <row r="1384" ht="12.75" customHeight="1" x14ac:dyDescent="0.25"/>
    <row r="1385" ht="12.75" customHeight="1" x14ac:dyDescent="0.25"/>
    <row r="1386" ht="12.75" customHeight="1" x14ac:dyDescent="0.25"/>
    <row r="1387" ht="12.75" customHeight="1" x14ac:dyDescent="0.25"/>
    <row r="1388" ht="12.75" customHeight="1" x14ac:dyDescent="0.25"/>
    <row r="1389" ht="12.75" customHeight="1" x14ac:dyDescent="0.25"/>
    <row r="1390" ht="12.75" customHeight="1" x14ac:dyDescent="0.25"/>
    <row r="1391" ht="12.75" customHeight="1" x14ac:dyDescent="0.25"/>
    <row r="1392" ht="12.75" customHeight="1" x14ac:dyDescent="0.25"/>
    <row r="1393" ht="12.75" customHeight="1" x14ac:dyDescent="0.25"/>
    <row r="1394" ht="12.75" customHeight="1" x14ac:dyDescent="0.25"/>
    <row r="1395" ht="12.75" customHeight="1" x14ac:dyDescent="0.25"/>
    <row r="1396" ht="12.75" customHeight="1" x14ac:dyDescent="0.25"/>
    <row r="1397" ht="12.75" customHeight="1" x14ac:dyDescent="0.25"/>
    <row r="1398" ht="12.75" customHeight="1" x14ac:dyDescent="0.25"/>
    <row r="1399" ht="12.75" customHeight="1" x14ac:dyDescent="0.25"/>
    <row r="1400" ht="12.75" customHeight="1" x14ac:dyDescent="0.25"/>
    <row r="1401" ht="12.75" customHeight="1" x14ac:dyDescent="0.25"/>
    <row r="1402" ht="12.75" customHeight="1" x14ac:dyDescent="0.25"/>
    <row r="1403" ht="12.75" customHeight="1" x14ac:dyDescent="0.25"/>
    <row r="1404" ht="12.75" customHeight="1" x14ac:dyDescent="0.25"/>
    <row r="1405" ht="12.75" customHeight="1" x14ac:dyDescent="0.25"/>
    <row r="1406" ht="12.75" customHeight="1" x14ac:dyDescent="0.25"/>
    <row r="1407" ht="12.75" customHeight="1" x14ac:dyDescent="0.25"/>
    <row r="1408" ht="12.75" customHeight="1" x14ac:dyDescent="0.25"/>
    <row r="1409" ht="12.75" customHeight="1" x14ac:dyDescent="0.25"/>
    <row r="1410" ht="12.75" customHeight="1" x14ac:dyDescent="0.25"/>
    <row r="1411" ht="12.75" customHeight="1" x14ac:dyDescent="0.25"/>
    <row r="1412" ht="12.75" customHeight="1" x14ac:dyDescent="0.25"/>
    <row r="1413" ht="12.75" customHeight="1" x14ac:dyDescent="0.25"/>
    <row r="1414" ht="12.75" customHeight="1" x14ac:dyDescent="0.25"/>
    <row r="1415" ht="12.75" customHeight="1" x14ac:dyDescent="0.25"/>
    <row r="1416" ht="12.75" customHeight="1" x14ac:dyDescent="0.25"/>
    <row r="1417" ht="12.75" customHeight="1" x14ac:dyDescent="0.25"/>
    <row r="1418" ht="12.75" customHeight="1" x14ac:dyDescent="0.25"/>
    <row r="1419" ht="12.75" customHeight="1" x14ac:dyDescent="0.25"/>
    <row r="1420" ht="12.75" customHeight="1" x14ac:dyDescent="0.25"/>
    <row r="1421" ht="12.75" customHeight="1" x14ac:dyDescent="0.25"/>
    <row r="1422" ht="12.75" customHeight="1" x14ac:dyDescent="0.25"/>
    <row r="1423" ht="12.75" customHeight="1" x14ac:dyDescent="0.25"/>
    <row r="1424" ht="12.75" customHeight="1" x14ac:dyDescent="0.25"/>
    <row r="1425" ht="12.75" customHeight="1" x14ac:dyDescent="0.25"/>
    <row r="1426" ht="12.75" customHeight="1" x14ac:dyDescent="0.25"/>
    <row r="1427" ht="12.75" customHeight="1" x14ac:dyDescent="0.25"/>
    <row r="1428" ht="12.75" customHeight="1" x14ac:dyDescent="0.25"/>
    <row r="1429" ht="12.75" customHeight="1" x14ac:dyDescent="0.25"/>
    <row r="1430" ht="12.75" customHeight="1" x14ac:dyDescent="0.25"/>
    <row r="1431" ht="12.75" customHeight="1" x14ac:dyDescent="0.25"/>
    <row r="1432" ht="12.75" customHeight="1" x14ac:dyDescent="0.25"/>
    <row r="1433" ht="12.75" customHeight="1" x14ac:dyDescent="0.25"/>
    <row r="1434" ht="12.75" customHeight="1" x14ac:dyDescent="0.25"/>
    <row r="1435" ht="12.75" customHeight="1" x14ac:dyDescent="0.25"/>
    <row r="1436" ht="12.75" customHeight="1" x14ac:dyDescent="0.25"/>
    <row r="1437" ht="12.75" customHeight="1" x14ac:dyDescent="0.25"/>
    <row r="1438" ht="12.75" customHeight="1" x14ac:dyDescent="0.25"/>
    <row r="1439" ht="12.75" customHeight="1" x14ac:dyDescent="0.25"/>
    <row r="1440" ht="12.75" customHeight="1" x14ac:dyDescent="0.25"/>
    <row r="1441" ht="12.75" customHeight="1" x14ac:dyDescent="0.25"/>
    <row r="1442" ht="12.75" customHeight="1" x14ac:dyDescent="0.25"/>
    <row r="1443" ht="12.75" customHeight="1" x14ac:dyDescent="0.25"/>
    <row r="1444" ht="12.75" customHeight="1" x14ac:dyDescent="0.25"/>
    <row r="1445" ht="12.75" customHeight="1" x14ac:dyDescent="0.25"/>
    <row r="1446" ht="12.75" customHeight="1" x14ac:dyDescent="0.25"/>
    <row r="1447" ht="12.75" customHeight="1" x14ac:dyDescent="0.25"/>
    <row r="1448" ht="12.75" customHeight="1" x14ac:dyDescent="0.25"/>
    <row r="1449" ht="12.75" customHeight="1" x14ac:dyDescent="0.25"/>
    <row r="1450" ht="12.75" customHeight="1" x14ac:dyDescent="0.25"/>
    <row r="1451" ht="12.75" customHeight="1" x14ac:dyDescent="0.25"/>
    <row r="1452" ht="12.75" customHeight="1" x14ac:dyDescent="0.25"/>
    <row r="1453" ht="12.75" customHeight="1" x14ac:dyDescent="0.25"/>
    <row r="1454" ht="12.75" customHeight="1" x14ac:dyDescent="0.25"/>
    <row r="1455" ht="12.75" customHeight="1" x14ac:dyDescent="0.25"/>
    <row r="1456" ht="12.75" customHeight="1" x14ac:dyDescent="0.25"/>
    <row r="1457" ht="12.75" customHeight="1" x14ac:dyDescent="0.25"/>
    <row r="1458" ht="12.75" customHeight="1" x14ac:dyDescent="0.25"/>
    <row r="1459" ht="12.75" customHeight="1" x14ac:dyDescent="0.25"/>
    <row r="1460" ht="12.75" customHeight="1" x14ac:dyDescent="0.25"/>
    <row r="1461" ht="12.75" customHeight="1" x14ac:dyDescent="0.25"/>
    <row r="1462" ht="12.75" customHeight="1" x14ac:dyDescent="0.25"/>
    <row r="1463" ht="12.75" customHeight="1" x14ac:dyDescent="0.25"/>
    <row r="1464" ht="12.75" customHeight="1" x14ac:dyDescent="0.25"/>
    <row r="1465" ht="12.75" customHeight="1" x14ac:dyDescent="0.25"/>
    <row r="1466" ht="12.75" customHeight="1" x14ac:dyDescent="0.25"/>
    <row r="1467" ht="12.75" customHeight="1" x14ac:dyDescent="0.25"/>
    <row r="1468" ht="12.75" customHeight="1" x14ac:dyDescent="0.25"/>
    <row r="1469" ht="12.75" customHeight="1" x14ac:dyDescent="0.25"/>
    <row r="1470" ht="12.75" customHeight="1" x14ac:dyDescent="0.25"/>
    <row r="1471" ht="12.75" customHeight="1" x14ac:dyDescent="0.25"/>
    <row r="1472" ht="12.75" customHeight="1" x14ac:dyDescent="0.25"/>
    <row r="1473" ht="12.75" customHeight="1" x14ac:dyDescent="0.25"/>
    <row r="1474" ht="12.75" customHeight="1" x14ac:dyDescent="0.25"/>
    <row r="1475" ht="12.75" customHeight="1" x14ac:dyDescent="0.25"/>
    <row r="1476" ht="12.75" customHeight="1" x14ac:dyDescent="0.25"/>
    <row r="1477" ht="12.75" customHeight="1" x14ac:dyDescent="0.25"/>
    <row r="1478" ht="12.75" customHeight="1" x14ac:dyDescent="0.25"/>
    <row r="1479" ht="12.75" customHeight="1" x14ac:dyDescent="0.25"/>
    <row r="1480" ht="12.75" customHeight="1" x14ac:dyDescent="0.25"/>
    <row r="1481" ht="12.75" customHeight="1" x14ac:dyDescent="0.25"/>
    <row r="1482" ht="12.75" customHeight="1" x14ac:dyDescent="0.25"/>
    <row r="1483" ht="12.75" customHeight="1" x14ac:dyDescent="0.25"/>
    <row r="1484" ht="12.75" customHeight="1" x14ac:dyDescent="0.25"/>
    <row r="1485" ht="12.75" customHeight="1" x14ac:dyDescent="0.25"/>
    <row r="1486" ht="12.75" customHeight="1" x14ac:dyDescent="0.25"/>
    <row r="1487" ht="12.75" customHeight="1" x14ac:dyDescent="0.25"/>
    <row r="1488" ht="12.75" customHeight="1" x14ac:dyDescent="0.25"/>
    <row r="1489" ht="12.75" customHeight="1" x14ac:dyDescent="0.25"/>
    <row r="1490" ht="12.75" customHeight="1" x14ac:dyDescent="0.25"/>
    <row r="1491" ht="12.75" customHeight="1" x14ac:dyDescent="0.25"/>
    <row r="1492" ht="12.75" customHeight="1" x14ac:dyDescent="0.25"/>
    <row r="1493" ht="12.75" customHeight="1" x14ac:dyDescent="0.25"/>
    <row r="1494" ht="12.75" customHeight="1" x14ac:dyDescent="0.25"/>
    <row r="1495" ht="12.75" customHeight="1" x14ac:dyDescent="0.25"/>
    <row r="1496" ht="12.75" customHeight="1" x14ac:dyDescent="0.25"/>
    <row r="1497" ht="12.75" customHeight="1" x14ac:dyDescent="0.25"/>
    <row r="1498" ht="12.75" customHeight="1" x14ac:dyDescent="0.25"/>
    <row r="1499" ht="12.75" customHeight="1" x14ac:dyDescent="0.25"/>
    <row r="1500" ht="12.75" customHeight="1" x14ac:dyDescent="0.25"/>
    <row r="1501" ht="12.75" customHeight="1" x14ac:dyDescent="0.25"/>
    <row r="1502" ht="12.75" customHeight="1" x14ac:dyDescent="0.25"/>
    <row r="1503" ht="12.75" customHeight="1" x14ac:dyDescent="0.25"/>
    <row r="1504" ht="12.75" customHeight="1" x14ac:dyDescent="0.25"/>
    <row r="1505" ht="12.75" customHeight="1" x14ac:dyDescent="0.25"/>
    <row r="1506" ht="12.75" customHeight="1" x14ac:dyDescent="0.25"/>
    <row r="1507" ht="12.75" customHeight="1" x14ac:dyDescent="0.25"/>
    <row r="1508" ht="12.75" customHeight="1" x14ac:dyDescent="0.25"/>
    <row r="1509" ht="12.75" customHeight="1" x14ac:dyDescent="0.25"/>
    <row r="1510" ht="12.75" customHeight="1" x14ac:dyDescent="0.25"/>
    <row r="1511" ht="12.75" customHeight="1" x14ac:dyDescent="0.25"/>
    <row r="1512" ht="12.75" customHeight="1" x14ac:dyDescent="0.25"/>
    <row r="1513" ht="12.75" customHeight="1" x14ac:dyDescent="0.25"/>
    <row r="1514" ht="12.75" customHeight="1" x14ac:dyDescent="0.25"/>
    <row r="1515" ht="12.75" customHeight="1" x14ac:dyDescent="0.25"/>
    <row r="1516" ht="12.75" customHeight="1" x14ac:dyDescent="0.25"/>
    <row r="1517" ht="12.75" customHeight="1" x14ac:dyDescent="0.25"/>
    <row r="1518" ht="12.75" customHeight="1" x14ac:dyDescent="0.25"/>
    <row r="1519" ht="12.75" customHeight="1" x14ac:dyDescent="0.25"/>
    <row r="1520" ht="12.75" customHeight="1" x14ac:dyDescent="0.25"/>
    <row r="1521" ht="12.75" customHeight="1" x14ac:dyDescent="0.25"/>
    <row r="1522" ht="12.75" customHeight="1" x14ac:dyDescent="0.25"/>
    <row r="1523" ht="12.75" customHeight="1" x14ac:dyDescent="0.25"/>
    <row r="1524" ht="12.75" customHeight="1" x14ac:dyDescent="0.25"/>
    <row r="1525" ht="12.75" customHeight="1" x14ac:dyDescent="0.25"/>
    <row r="1526" ht="12.75" customHeight="1" x14ac:dyDescent="0.25"/>
    <row r="1527" ht="12.75" customHeight="1" x14ac:dyDescent="0.25"/>
    <row r="1528" ht="12.75" customHeight="1" x14ac:dyDescent="0.25"/>
    <row r="1529" ht="12.75" customHeight="1" x14ac:dyDescent="0.25"/>
    <row r="1530" ht="12.75" customHeight="1" x14ac:dyDescent="0.25"/>
    <row r="1531" ht="12.75" customHeight="1" x14ac:dyDescent="0.25"/>
    <row r="1532" ht="12.75" customHeight="1" x14ac:dyDescent="0.25"/>
    <row r="1533" ht="12.75" customHeight="1" x14ac:dyDescent="0.25"/>
    <row r="1534" ht="12.75" customHeight="1" x14ac:dyDescent="0.25"/>
    <row r="1535" ht="12.75" customHeight="1" x14ac:dyDescent="0.25"/>
    <row r="1536" ht="12.75" customHeight="1" x14ac:dyDescent="0.25"/>
    <row r="1537" ht="12.75" customHeight="1" x14ac:dyDescent="0.25"/>
    <row r="1538" ht="12.75" customHeight="1" x14ac:dyDescent="0.25"/>
    <row r="1539" ht="12.75" customHeight="1" x14ac:dyDescent="0.25"/>
    <row r="1540" ht="12.75" customHeight="1" x14ac:dyDescent="0.25"/>
    <row r="1541" ht="12.75" customHeight="1" x14ac:dyDescent="0.25"/>
    <row r="1542" ht="12.75" customHeight="1" x14ac:dyDescent="0.25"/>
    <row r="1543" ht="12.75" customHeight="1" x14ac:dyDescent="0.25"/>
    <row r="1544" ht="12.75" customHeight="1" x14ac:dyDescent="0.25"/>
    <row r="1545" ht="12.75" customHeight="1" x14ac:dyDescent="0.25"/>
    <row r="1546" ht="12.75" customHeight="1" x14ac:dyDescent="0.25"/>
    <row r="1547" ht="12.75" customHeight="1" x14ac:dyDescent="0.25"/>
    <row r="1548" ht="12.75" customHeight="1" x14ac:dyDescent="0.25"/>
    <row r="1549" ht="12.75" customHeight="1" x14ac:dyDescent="0.25"/>
    <row r="1550" ht="12.75" customHeight="1" x14ac:dyDescent="0.25"/>
    <row r="1551" ht="12.75" customHeight="1" x14ac:dyDescent="0.25"/>
    <row r="1552" ht="12.75" customHeight="1" x14ac:dyDescent="0.25"/>
    <row r="1553" ht="12.75" customHeight="1" x14ac:dyDescent="0.25"/>
    <row r="1554" ht="12.75" customHeight="1" x14ac:dyDescent="0.25"/>
    <row r="1555" ht="12.75" customHeight="1" x14ac:dyDescent="0.25"/>
    <row r="1556" ht="12.75" customHeight="1" x14ac:dyDescent="0.25"/>
    <row r="1557" ht="12.75" customHeight="1" x14ac:dyDescent="0.25"/>
    <row r="1558" ht="12.75" customHeight="1" x14ac:dyDescent="0.25"/>
    <row r="1559" ht="12.75" customHeight="1" x14ac:dyDescent="0.25"/>
    <row r="1560" ht="12.75" customHeight="1" x14ac:dyDescent="0.25"/>
    <row r="1561" ht="12.75" customHeight="1" x14ac:dyDescent="0.25"/>
    <row r="1562" ht="12.75" customHeight="1" x14ac:dyDescent="0.25"/>
    <row r="1563" ht="12.75" customHeight="1" x14ac:dyDescent="0.25"/>
    <row r="1564" ht="12.75" customHeight="1" x14ac:dyDescent="0.25"/>
    <row r="1565" ht="12.75" customHeight="1" x14ac:dyDescent="0.25"/>
    <row r="1566" ht="12.75" customHeight="1" x14ac:dyDescent="0.25"/>
    <row r="1567" ht="12.75" customHeight="1" x14ac:dyDescent="0.25"/>
    <row r="1568" ht="12.75" customHeight="1" x14ac:dyDescent="0.25"/>
    <row r="1569" ht="12.75" customHeight="1" x14ac:dyDescent="0.25"/>
    <row r="1570" ht="12.75" customHeight="1" x14ac:dyDescent="0.25"/>
    <row r="1571" ht="12.75" customHeight="1" x14ac:dyDescent="0.25"/>
    <row r="1572" ht="12.75" customHeight="1" x14ac:dyDescent="0.25"/>
    <row r="1573" ht="12.75" customHeight="1" x14ac:dyDescent="0.25"/>
    <row r="1574" ht="12.75" customHeight="1" x14ac:dyDescent="0.25"/>
    <row r="1575" ht="12.75" customHeight="1" x14ac:dyDescent="0.25"/>
    <row r="1576" ht="12.75" customHeight="1" x14ac:dyDescent="0.25"/>
    <row r="1577" ht="12.75" customHeight="1" x14ac:dyDescent="0.25"/>
    <row r="1578" ht="12.75" customHeight="1" x14ac:dyDescent="0.25"/>
    <row r="1579" ht="12.75" customHeight="1" x14ac:dyDescent="0.25"/>
    <row r="1580" ht="12.75" customHeight="1" x14ac:dyDescent="0.25"/>
    <row r="1581" ht="12.75" customHeight="1" x14ac:dyDescent="0.25"/>
    <row r="1582" ht="12.75" customHeight="1" x14ac:dyDescent="0.25"/>
    <row r="1583" ht="12.75" customHeight="1" x14ac:dyDescent="0.25"/>
    <row r="1584" ht="12.75" customHeight="1" x14ac:dyDescent="0.25"/>
    <row r="1585" ht="12.75" customHeight="1" x14ac:dyDescent="0.25"/>
    <row r="1586" ht="12.75" customHeight="1" x14ac:dyDescent="0.25"/>
    <row r="1587" ht="12.75" customHeight="1" x14ac:dyDescent="0.25"/>
    <row r="1588" ht="12.75" customHeight="1" x14ac:dyDescent="0.25"/>
    <row r="1589" ht="12.75" customHeight="1" x14ac:dyDescent="0.25"/>
    <row r="1590" ht="12.75" customHeight="1" x14ac:dyDescent="0.25"/>
    <row r="1591" ht="12.75" customHeight="1" x14ac:dyDescent="0.25"/>
    <row r="1592" ht="12.75" customHeight="1" x14ac:dyDescent="0.25"/>
    <row r="1593" ht="12.75" customHeight="1" x14ac:dyDescent="0.25"/>
    <row r="1594" ht="12.75" customHeight="1" x14ac:dyDescent="0.25"/>
    <row r="1595" ht="12.75" customHeight="1" x14ac:dyDescent="0.25"/>
    <row r="1596" ht="12.75" customHeight="1" x14ac:dyDescent="0.25"/>
    <row r="1597" ht="12.75" customHeight="1" x14ac:dyDescent="0.25"/>
    <row r="1598" ht="12.75" customHeight="1" x14ac:dyDescent="0.25"/>
    <row r="1599" ht="12.75" customHeight="1" x14ac:dyDescent="0.25"/>
    <row r="1600" ht="12.75" customHeight="1" x14ac:dyDescent="0.25"/>
    <row r="1601" ht="12.75" customHeight="1" x14ac:dyDescent="0.25"/>
    <row r="1602" ht="12.75" customHeight="1" x14ac:dyDescent="0.25"/>
    <row r="1603" ht="12.75" customHeight="1" x14ac:dyDescent="0.25"/>
    <row r="1604" ht="12.75" customHeight="1" x14ac:dyDescent="0.25"/>
    <row r="1605" ht="12.75" customHeight="1" x14ac:dyDescent="0.25"/>
    <row r="1606" ht="12.75" customHeight="1" x14ac:dyDescent="0.25"/>
    <row r="1607" ht="12.75" customHeight="1" x14ac:dyDescent="0.25"/>
    <row r="1608" ht="12.75" customHeight="1" x14ac:dyDescent="0.25"/>
    <row r="1609" ht="12.75" customHeight="1" x14ac:dyDescent="0.25"/>
    <row r="1610" ht="12.75" customHeight="1" x14ac:dyDescent="0.25"/>
    <row r="1611" ht="12.75" customHeight="1" x14ac:dyDescent="0.25"/>
    <row r="1612" ht="12.75" customHeight="1" x14ac:dyDescent="0.25"/>
    <row r="1613" ht="12.75" customHeight="1" x14ac:dyDescent="0.25"/>
    <row r="1614" ht="12.75" customHeight="1" x14ac:dyDescent="0.25"/>
    <row r="1615" ht="12.75" customHeight="1" x14ac:dyDescent="0.25"/>
    <row r="1616" ht="12.75" customHeight="1" x14ac:dyDescent="0.25"/>
    <row r="1617" ht="12.75" customHeight="1" x14ac:dyDescent="0.25"/>
    <row r="1618" ht="12.75" customHeight="1" x14ac:dyDescent="0.25"/>
    <row r="1619" ht="12.75" customHeight="1" x14ac:dyDescent="0.25"/>
    <row r="1620" ht="12.75" customHeight="1" x14ac:dyDescent="0.25"/>
    <row r="1621" ht="12.75" customHeight="1" x14ac:dyDescent="0.25"/>
    <row r="1622" ht="12.75" customHeight="1" x14ac:dyDescent="0.25"/>
    <row r="1623" ht="12.75" customHeight="1" x14ac:dyDescent="0.25"/>
    <row r="1624" ht="12.75" customHeight="1" x14ac:dyDescent="0.25"/>
    <row r="1625" ht="12.75" customHeight="1" x14ac:dyDescent="0.25"/>
    <row r="1626" ht="12.75" customHeight="1" x14ac:dyDescent="0.25"/>
    <row r="1627" ht="12.75" customHeight="1" x14ac:dyDescent="0.25"/>
    <row r="1628" ht="12.75" customHeight="1" x14ac:dyDescent="0.25"/>
    <row r="1629" ht="12.75" customHeight="1" x14ac:dyDescent="0.25"/>
    <row r="1630" ht="12.75" customHeight="1" x14ac:dyDescent="0.25"/>
    <row r="1631" ht="12.75" customHeight="1" x14ac:dyDescent="0.25"/>
    <row r="1632" ht="12.75" customHeight="1" x14ac:dyDescent="0.25"/>
    <row r="1633" ht="12.75" customHeight="1" x14ac:dyDescent="0.25"/>
    <row r="1634" ht="12.75" customHeight="1" x14ac:dyDescent="0.25"/>
    <row r="1635" ht="12.75" customHeight="1" x14ac:dyDescent="0.25"/>
    <row r="1636" ht="12.75" customHeight="1" x14ac:dyDescent="0.25"/>
    <row r="1637" ht="12.75" customHeight="1" x14ac:dyDescent="0.25"/>
    <row r="1638" ht="12.75" customHeight="1" x14ac:dyDescent="0.25"/>
    <row r="1639" ht="12.75" customHeight="1" x14ac:dyDescent="0.25"/>
    <row r="1640" ht="12.75" customHeight="1" x14ac:dyDescent="0.25"/>
    <row r="1641" ht="12.75" customHeight="1" x14ac:dyDescent="0.25"/>
    <row r="1642" ht="12.75" customHeight="1" x14ac:dyDescent="0.25"/>
    <row r="1643" ht="12.75" customHeight="1" x14ac:dyDescent="0.25"/>
    <row r="1644" ht="12.75" customHeight="1" x14ac:dyDescent="0.25"/>
    <row r="1645" ht="12.75" customHeight="1" x14ac:dyDescent="0.25"/>
    <row r="1646" ht="12.75" customHeight="1" x14ac:dyDescent="0.25"/>
    <row r="1647" ht="12.75" customHeight="1" x14ac:dyDescent="0.25"/>
    <row r="1648" ht="12.75" customHeight="1" x14ac:dyDescent="0.25"/>
    <row r="1649" ht="12.75" customHeight="1" x14ac:dyDescent="0.25"/>
    <row r="1650" ht="12.75" customHeight="1" x14ac:dyDescent="0.25"/>
    <row r="1651" ht="12.75" customHeight="1" x14ac:dyDescent="0.25"/>
    <row r="1652" ht="12.75" customHeight="1" x14ac:dyDescent="0.25"/>
    <row r="1653" ht="12.75" customHeight="1" x14ac:dyDescent="0.25"/>
    <row r="1654" ht="12.75" customHeight="1" x14ac:dyDescent="0.25"/>
    <row r="1655" ht="12.75" customHeight="1" x14ac:dyDescent="0.25"/>
    <row r="1656" ht="12.75" customHeight="1" x14ac:dyDescent="0.25"/>
    <row r="1657" ht="12.75" customHeight="1" x14ac:dyDescent="0.25"/>
    <row r="1658" ht="12.75" customHeight="1" x14ac:dyDescent="0.25"/>
    <row r="1659" ht="12.75" customHeight="1" x14ac:dyDescent="0.25"/>
    <row r="1660" ht="12.75" customHeight="1" x14ac:dyDescent="0.25"/>
    <row r="1661" ht="12.75" customHeight="1" x14ac:dyDescent="0.25"/>
    <row r="1662" ht="12.75" customHeight="1" x14ac:dyDescent="0.25"/>
    <row r="1663" ht="12.75" customHeight="1" x14ac:dyDescent="0.25"/>
    <row r="1664" ht="12.75" customHeight="1" x14ac:dyDescent="0.25"/>
    <row r="1665" ht="12.75" customHeight="1" x14ac:dyDescent="0.25"/>
    <row r="1666" ht="12.75" customHeight="1" x14ac:dyDescent="0.25"/>
    <row r="1667" ht="12.75" customHeight="1" x14ac:dyDescent="0.25"/>
    <row r="1668" ht="12.75" customHeight="1" x14ac:dyDescent="0.25"/>
    <row r="1669" ht="12.75" customHeight="1" x14ac:dyDescent="0.25"/>
    <row r="1670" ht="12.75" customHeight="1" x14ac:dyDescent="0.25"/>
    <row r="1671" ht="12.75" customHeight="1" x14ac:dyDescent="0.25"/>
    <row r="1672" ht="12.75" customHeight="1" x14ac:dyDescent="0.25"/>
    <row r="1673" ht="12.75" customHeight="1" x14ac:dyDescent="0.25"/>
    <row r="1674" ht="12.75" customHeight="1" x14ac:dyDescent="0.25"/>
    <row r="1675" ht="12.75" customHeight="1" x14ac:dyDescent="0.25"/>
    <row r="1676" ht="12.75" customHeight="1" x14ac:dyDescent="0.25"/>
    <row r="1677" ht="12.75" customHeight="1" x14ac:dyDescent="0.25"/>
    <row r="1678" ht="12.75" customHeight="1" x14ac:dyDescent="0.25"/>
    <row r="1679" ht="12.75" customHeight="1" x14ac:dyDescent="0.25"/>
    <row r="1680" ht="12.75" customHeight="1" x14ac:dyDescent="0.25"/>
    <row r="1681" ht="12.75" customHeight="1" x14ac:dyDescent="0.25"/>
    <row r="1682" ht="12.75" customHeight="1" x14ac:dyDescent="0.25"/>
    <row r="1683" ht="12.75" customHeight="1" x14ac:dyDescent="0.25"/>
    <row r="1684" ht="12.75" customHeight="1" x14ac:dyDescent="0.25"/>
    <row r="1685" ht="12.75" customHeight="1" x14ac:dyDescent="0.25"/>
    <row r="1686" ht="12.75" customHeight="1" x14ac:dyDescent="0.25"/>
    <row r="1687" ht="12.75" customHeight="1" x14ac:dyDescent="0.25"/>
    <row r="1688" ht="12.75" customHeight="1" x14ac:dyDescent="0.25"/>
    <row r="1689" ht="12.75" customHeight="1" x14ac:dyDescent="0.25"/>
    <row r="1690" ht="12.75" customHeight="1" x14ac:dyDescent="0.25"/>
    <row r="1691" ht="12.75" customHeight="1" x14ac:dyDescent="0.25"/>
    <row r="1692" ht="12.75" customHeight="1" x14ac:dyDescent="0.25"/>
    <row r="1693" ht="12.75" customHeight="1" x14ac:dyDescent="0.25"/>
    <row r="1694" ht="12.75" customHeight="1" x14ac:dyDescent="0.25"/>
    <row r="1695" ht="12.75" customHeight="1" x14ac:dyDescent="0.25"/>
    <row r="1696" ht="12.75" customHeight="1" x14ac:dyDescent="0.25"/>
    <row r="1697" ht="12.75" customHeight="1" x14ac:dyDescent="0.25"/>
    <row r="1698" ht="12.75" customHeight="1" x14ac:dyDescent="0.25"/>
    <row r="1699" ht="12.75" customHeight="1" x14ac:dyDescent="0.25"/>
    <row r="1700" ht="12.75" customHeight="1" x14ac:dyDescent="0.25"/>
    <row r="1701" ht="12.75" customHeight="1" x14ac:dyDescent="0.25"/>
    <row r="1702" ht="12.75" customHeight="1" x14ac:dyDescent="0.25"/>
    <row r="1703" ht="12.75" customHeight="1" x14ac:dyDescent="0.25"/>
    <row r="1704" ht="12.75" customHeight="1" x14ac:dyDescent="0.25"/>
    <row r="1705" ht="12.75" customHeight="1" x14ac:dyDescent="0.25"/>
    <row r="1706" ht="12.75" customHeight="1" x14ac:dyDescent="0.25"/>
    <row r="1707" ht="12.75" customHeight="1" x14ac:dyDescent="0.25"/>
    <row r="1708" ht="12.75" customHeight="1" x14ac:dyDescent="0.25"/>
    <row r="1709" ht="12.75" customHeight="1" x14ac:dyDescent="0.25"/>
    <row r="1710" ht="12.75" customHeight="1" x14ac:dyDescent="0.25"/>
    <row r="1711" ht="12.75" customHeight="1" x14ac:dyDescent="0.25"/>
    <row r="1712" ht="12.75" customHeight="1" x14ac:dyDescent="0.25"/>
    <row r="1713" ht="12.75" customHeight="1" x14ac:dyDescent="0.25"/>
    <row r="1714" ht="12.75" customHeight="1" x14ac:dyDescent="0.25"/>
    <row r="1715" ht="12.75" customHeight="1" x14ac:dyDescent="0.25"/>
    <row r="1716" ht="12.75" customHeight="1" x14ac:dyDescent="0.25"/>
    <row r="1717" ht="12.75" customHeight="1" x14ac:dyDescent="0.25"/>
    <row r="1718" ht="12.75" customHeight="1" x14ac:dyDescent="0.25"/>
    <row r="1719" ht="12.75" customHeight="1" x14ac:dyDescent="0.25"/>
    <row r="1720" ht="12.75" customHeight="1" x14ac:dyDescent="0.25"/>
    <row r="1721" ht="12.75" customHeight="1" x14ac:dyDescent="0.25"/>
    <row r="1722" ht="12.75" customHeight="1" x14ac:dyDescent="0.25"/>
    <row r="1723" ht="12.75" customHeight="1" x14ac:dyDescent="0.25"/>
    <row r="1724" ht="12.75" customHeight="1" x14ac:dyDescent="0.25"/>
    <row r="1725" ht="12.75" customHeight="1" x14ac:dyDescent="0.25"/>
    <row r="1726" ht="12.75" customHeight="1" x14ac:dyDescent="0.25"/>
    <row r="1727" ht="12.75" customHeight="1" x14ac:dyDescent="0.25"/>
    <row r="1728" ht="12.75" customHeight="1" x14ac:dyDescent="0.25"/>
    <row r="1729" ht="12.75" customHeight="1" x14ac:dyDescent="0.25"/>
    <row r="1730" ht="12.75" customHeight="1" x14ac:dyDescent="0.25"/>
    <row r="1731" ht="12.75" customHeight="1" x14ac:dyDescent="0.25"/>
    <row r="1732" ht="12.75" customHeight="1" x14ac:dyDescent="0.25"/>
    <row r="1733" ht="12.75" customHeight="1" x14ac:dyDescent="0.25"/>
    <row r="1734" ht="12.75" customHeight="1" x14ac:dyDescent="0.25"/>
    <row r="1735" ht="12.75" customHeight="1" x14ac:dyDescent="0.25"/>
    <row r="1736" ht="12.75" customHeight="1" x14ac:dyDescent="0.25"/>
    <row r="1737" ht="12.75" customHeight="1" x14ac:dyDescent="0.25"/>
    <row r="1738" ht="12.75" customHeight="1" x14ac:dyDescent="0.25"/>
    <row r="1739" ht="12.75" customHeight="1" x14ac:dyDescent="0.25"/>
    <row r="1740" ht="12.75" customHeight="1" x14ac:dyDescent="0.25"/>
    <row r="1741" ht="12.75" customHeight="1" x14ac:dyDescent="0.25"/>
    <row r="1742" ht="12.75" customHeight="1" x14ac:dyDescent="0.25"/>
    <row r="1743" ht="12.75" customHeight="1" x14ac:dyDescent="0.25"/>
    <row r="1744" ht="12.75" customHeight="1" x14ac:dyDescent="0.25"/>
    <row r="1745" ht="12.75" customHeight="1" x14ac:dyDescent="0.25"/>
    <row r="1746" ht="12.75" customHeight="1" x14ac:dyDescent="0.25"/>
    <row r="1747" ht="12.75" customHeight="1" x14ac:dyDescent="0.25"/>
    <row r="1748" ht="12.75" customHeight="1" x14ac:dyDescent="0.25"/>
    <row r="1749" ht="12.75" customHeight="1" x14ac:dyDescent="0.25"/>
    <row r="1750" ht="12.75" customHeight="1" x14ac:dyDescent="0.25"/>
    <row r="1751" ht="12.75" customHeight="1" x14ac:dyDescent="0.25"/>
    <row r="1752" ht="12.75" customHeight="1" x14ac:dyDescent="0.25"/>
    <row r="1753" ht="12.75" customHeight="1" x14ac:dyDescent="0.25"/>
    <row r="1754" ht="12.75" customHeight="1" x14ac:dyDescent="0.25"/>
    <row r="1755" ht="12.75" customHeight="1" x14ac:dyDescent="0.25"/>
    <row r="1756" ht="12.75" customHeight="1" x14ac:dyDescent="0.25"/>
    <row r="1757" ht="12.75" customHeight="1" x14ac:dyDescent="0.25"/>
    <row r="1758" ht="12.75" customHeight="1" x14ac:dyDescent="0.25"/>
    <row r="1759" ht="12.75" customHeight="1" x14ac:dyDescent="0.25"/>
    <row r="1760" ht="12.75" customHeight="1" x14ac:dyDescent="0.25"/>
    <row r="1761" ht="12.75" customHeight="1" x14ac:dyDescent="0.25"/>
    <row r="1762" ht="12.75" customHeight="1" x14ac:dyDescent="0.25"/>
    <row r="1763" ht="12.75" customHeight="1" x14ac:dyDescent="0.25"/>
    <row r="1764" ht="12.75" customHeight="1" x14ac:dyDescent="0.25"/>
    <row r="1765" ht="12.75" customHeight="1" x14ac:dyDescent="0.25"/>
    <row r="1766" ht="12.75" customHeight="1" x14ac:dyDescent="0.25"/>
    <row r="1767" ht="12.75" customHeight="1" x14ac:dyDescent="0.25"/>
    <row r="1768" ht="12.75" customHeight="1" x14ac:dyDescent="0.25"/>
    <row r="1769" ht="12.75" customHeight="1" x14ac:dyDescent="0.25"/>
    <row r="1770" ht="12.75" customHeight="1" x14ac:dyDescent="0.25"/>
    <row r="1771" ht="12.75" customHeight="1" x14ac:dyDescent="0.25"/>
    <row r="1772" ht="12.75" customHeight="1" x14ac:dyDescent="0.25"/>
    <row r="1773" ht="12.75" customHeight="1" x14ac:dyDescent="0.25"/>
    <row r="1774" ht="12.75" customHeight="1" x14ac:dyDescent="0.25"/>
    <row r="1775" ht="12.75" customHeight="1" x14ac:dyDescent="0.25"/>
    <row r="1776" ht="12.75" customHeight="1" x14ac:dyDescent="0.25"/>
    <row r="1777" ht="12.75" customHeight="1" x14ac:dyDescent="0.25"/>
    <row r="1778" ht="12.75" customHeight="1" x14ac:dyDescent="0.25"/>
    <row r="1779" ht="12.75" customHeight="1" x14ac:dyDescent="0.25"/>
    <row r="1780" ht="12.75" customHeight="1" x14ac:dyDescent="0.25"/>
    <row r="1781" ht="12.75" customHeight="1" x14ac:dyDescent="0.25"/>
    <row r="1782" ht="12.75" customHeight="1" x14ac:dyDescent="0.25"/>
    <row r="1783" ht="12.75" customHeight="1" x14ac:dyDescent="0.25"/>
    <row r="1784" ht="12.75" customHeight="1" x14ac:dyDescent="0.25"/>
    <row r="1785" ht="12.75" customHeight="1" x14ac:dyDescent="0.25"/>
    <row r="1786" ht="12.75" customHeight="1" x14ac:dyDescent="0.25"/>
    <row r="1787" ht="12.75" customHeight="1" x14ac:dyDescent="0.25"/>
    <row r="1788" ht="12.75" customHeight="1" x14ac:dyDescent="0.25"/>
    <row r="1789" ht="12.75" customHeight="1" x14ac:dyDescent="0.25"/>
    <row r="1790" ht="12.75" customHeight="1" x14ac:dyDescent="0.25"/>
    <row r="1791" ht="12.75" customHeight="1" x14ac:dyDescent="0.25"/>
    <row r="1792" ht="12.75" customHeight="1" x14ac:dyDescent="0.25"/>
    <row r="1793" ht="12.75" customHeight="1" x14ac:dyDescent="0.25"/>
    <row r="1794" ht="12.75" customHeight="1" x14ac:dyDescent="0.25"/>
    <row r="1795" ht="12.75" customHeight="1" x14ac:dyDescent="0.25"/>
    <row r="1796" ht="12.75" customHeight="1" x14ac:dyDescent="0.25"/>
    <row r="1797" ht="12.75" customHeight="1" x14ac:dyDescent="0.25"/>
    <row r="1798" ht="12.75" customHeight="1" x14ac:dyDescent="0.25"/>
    <row r="1799" ht="12.75" customHeight="1" x14ac:dyDescent="0.25"/>
    <row r="1800" ht="12.75" customHeight="1" x14ac:dyDescent="0.25"/>
    <row r="1801" ht="12.75" customHeight="1" x14ac:dyDescent="0.25"/>
    <row r="1802" ht="12.75" customHeight="1" x14ac:dyDescent="0.25"/>
    <row r="1803" ht="12.75" customHeight="1" x14ac:dyDescent="0.25"/>
    <row r="1804" ht="12.75" customHeight="1" x14ac:dyDescent="0.25"/>
    <row r="1805" ht="12.75" customHeight="1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7609231-acae-40b1-8992-26d1ec8f8073">
      <UserInfo>
        <DisplayName>Daiva Subačienė</DisplayName>
        <AccountId>646</AccountId>
        <AccountType/>
      </UserInfo>
      <UserInfo>
        <DisplayName>Elemento VMSA nariai</DisplayName>
        <AccountId>14339</AccountId>
        <AccountType/>
      </UserInfo>
      <UserInfo>
        <DisplayName>Nadežda Buinickienė</DisplayName>
        <AccountId>606</AccountId>
        <AccountType/>
      </UserInfo>
      <UserInfo>
        <DisplayName>Raisa Dabrovolskienė</DisplayName>
        <AccountId>616</AccountId>
        <AccountType/>
      </UserInfo>
      <UserInfo>
        <DisplayName>Jolanta Dainoravičienė</DisplayName>
        <AccountId>1057</AccountId>
        <AccountType/>
      </UserInfo>
      <UserInfo>
        <DisplayName>Barbara Doveiko</DisplayName>
        <AccountId>1160</AccountId>
        <AccountType/>
      </UserInfo>
      <UserInfo>
        <DisplayName>Vadim Verenič</DisplayName>
        <AccountId>6427</AccountId>
        <AccountType/>
      </UserInfo>
      <UserInfo>
        <DisplayName>Živilė Baguševičienė</DisplayName>
        <AccountId>738</AccountId>
        <AccountType/>
      </UserInfo>
      <UserInfo>
        <DisplayName>Jovita Dirgėlienė</DisplayName>
        <AccountId>5132</AccountId>
        <AccountType/>
      </UserInfo>
      <UserInfo>
        <DisplayName>Aušra Kiškūnienė</DisplayName>
        <AccountId>1154</AccountId>
        <AccountType/>
      </UserInfo>
      <UserInfo>
        <DisplayName>Veronika Jaruševičiūtė</DisplayName>
        <AccountId>748</AccountId>
        <AccountType/>
      </UserInfo>
      <UserInfo>
        <DisplayName>Renata Lisovska</DisplayName>
        <AccountId>359</AccountId>
        <AccountType/>
      </UserInfo>
      <UserInfo>
        <DisplayName>Daiva Meilutė-Šeršniova</DisplayName>
        <AccountId>264</AccountId>
        <AccountType/>
      </UserInfo>
      <UserInfo>
        <DisplayName>Giedrė Rudminienė</DisplayName>
        <AccountId>610</AccountId>
        <AccountType/>
      </UserInfo>
      <UserInfo>
        <DisplayName>Beata Stankevičiūtė</DisplayName>
        <AccountId>11618</AccountId>
        <AccountType/>
      </UserInfo>
      <UserInfo>
        <DisplayName>Patricija Macijevska</DisplayName>
        <AccountId>1143</AccountId>
        <AccountType/>
      </UserInfo>
      <UserInfo>
        <DisplayName>Daiva Kasperaitienė</DisplayName>
        <AccountId>955</AccountId>
        <AccountType/>
      </UserInfo>
      <UserInfo>
        <DisplayName>Valentas Kazlauskas</DisplayName>
        <AccountId>292</AccountId>
        <AccountType/>
      </UserInfo>
      <UserInfo>
        <DisplayName>Agnietė Umbrasienė</DisplayName>
        <AccountId>826</AccountId>
        <AccountType/>
      </UserInfo>
      <UserInfo>
        <DisplayName>Evelina Vilimienė</DisplayName>
        <AccountId>1039</AccountId>
        <AccountType/>
      </UserInfo>
      <UserInfo>
        <DisplayName>Justina Vinogradovaitė</DisplayName>
        <AccountId>5874</AccountId>
        <AccountType/>
      </UserInfo>
      <UserInfo>
        <DisplayName>Loreta Žemaitienė</DisplayName>
        <AccountId>618</AccountId>
        <AccountType/>
      </UserInfo>
      <UserInfo>
        <DisplayName>Dovilė Juknė</DisplayName>
        <AccountId>2201</AccountId>
        <AccountType/>
      </UserInfo>
      <UserInfo>
        <DisplayName>Raminta Krasauskienė</DisplayName>
        <AccountId>11309</AccountId>
        <AccountType/>
      </UserInfo>
      <UserInfo>
        <DisplayName>Eleonora Masalskaja</DisplayName>
        <AccountId>257</AccountId>
        <AccountType/>
      </UserInfo>
      <UserInfo>
        <DisplayName>Vidmantas Mitkus</DisplayName>
        <AccountId>1139</AccountId>
        <AccountType/>
      </UserInfo>
      <UserInfo>
        <DisplayName>Artūras Sirajevas</DisplayName>
        <AccountId>1170</AccountId>
        <AccountType/>
      </UserInfo>
      <UserInfo>
        <DisplayName>Viačeslavas Dovliaševičius</DisplayName>
        <AccountId>9456</AccountId>
        <AccountType/>
      </UserInfo>
      <UserInfo>
        <DisplayName>Vilma Markevičė</DisplayName>
        <AccountId>634</AccountId>
        <AccountType/>
      </UserInfo>
      <UserInfo>
        <DisplayName>Evelina Petrovskaja</DisplayName>
        <AccountId>3248</AccountId>
        <AccountType/>
      </UserInfo>
      <UserInfo>
        <DisplayName>Eglė Virbalaitė</DisplayName>
        <AccountId>2494</AccountId>
        <AccountType/>
      </UserInfo>
      <UserInfo>
        <DisplayName>Viktorija Turauskytė</DisplayName>
        <AccountId>275</AccountId>
        <AccountType/>
      </UserInfo>
      <UserInfo>
        <DisplayName>Deimantė Noreikienė</DisplayName>
        <AccountId>391</AccountId>
        <AccountType/>
      </UserInfo>
      <UserInfo>
        <DisplayName>Jonas Bartlingas</DisplayName>
        <AccountId>594</AccountId>
        <AccountType/>
      </UserInfo>
      <UserInfo>
        <DisplayName>Dovilė Bugienė</DisplayName>
        <AccountId>750</AccountId>
        <AccountType/>
      </UserInfo>
      <UserInfo>
        <DisplayName>Justina Juknevičienė</DisplayName>
        <AccountId>1020</AccountId>
        <AccountType/>
      </UserInfo>
      <UserInfo>
        <DisplayName>Eglė Kantminaitė</DisplayName>
        <AccountId>758</AccountId>
        <AccountType/>
      </UserInfo>
      <UserInfo>
        <DisplayName>Raminta Kudabienė</DisplayName>
        <AccountId>323</AccountId>
        <AccountType/>
      </UserInfo>
      <UserInfo>
        <DisplayName>Dileta Audronė Marcinkevičienė</DisplayName>
        <AccountId>683</AccountId>
        <AccountType/>
      </UserInfo>
      <UserInfo>
        <DisplayName>Božena Mileiko</DisplayName>
        <AccountId>10341</AccountId>
        <AccountType/>
      </UserInfo>
      <UserInfo>
        <DisplayName>Laimutė Polikšienė</DisplayName>
        <AccountId>974</AccountId>
        <AccountType/>
      </UserInfo>
      <UserInfo>
        <DisplayName>Akvilė Sakalauskaitė</DisplayName>
        <AccountId>2694</AccountId>
        <AccountType/>
      </UserInfo>
      <UserInfo>
        <DisplayName>Giedrutė Stanišauskienė</DisplayName>
        <AccountId>733</AccountId>
        <AccountType/>
      </UserInfo>
      <UserInfo>
        <DisplayName>Natalija Tkačenko</DisplayName>
        <AccountId>276</AccountId>
        <AccountType/>
      </UserInfo>
    </SharedWithUsers>
    <TaxCatchAll xmlns="07609231-acae-40b1-8992-26d1ec8f8073" xsi:nil="true"/>
    <lcf76f155ced4ddcb4097134ff3c332f xmlns="bd76807b-7035-44a2-93ee-9bb18f0b649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8E25670BE377154BAD1C9BBF22B81D14" ma:contentTypeVersion="16" ma:contentTypeDescription="Kurkite naują dokumentą." ma:contentTypeScope="" ma:versionID="9aeaa04386f17261ea61dab3bd661673">
  <xsd:schema xmlns:xsd="http://www.w3.org/2001/XMLSchema" xmlns:xs="http://www.w3.org/2001/XMLSchema" xmlns:p="http://schemas.microsoft.com/office/2006/metadata/properties" xmlns:ns2="bd76807b-7035-44a2-93ee-9bb18f0b649c" xmlns:ns3="07609231-acae-40b1-8992-26d1ec8f8073" targetNamespace="http://schemas.microsoft.com/office/2006/metadata/properties" ma:root="true" ma:fieldsID="07085349f2a6147bf3b14db4dc3b782d" ns2:_="" ns3:_="">
    <xsd:import namespace="bd76807b-7035-44a2-93ee-9bb18f0b649c"/>
    <xsd:import namespace="07609231-acae-40b1-8992-26d1ec8f80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76807b-7035-44a2-93ee-9bb18f0b64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Vaizdų žymės" ma:readOnly="false" ma:fieldId="{5cf76f15-5ced-4ddc-b409-7134ff3c332f}" ma:taxonomyMulti="true" ma:sspId="fae1bb33-c6cf-485c-9b21-04c3c57c09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09231-acae-40b1-8992-26d1ec8f80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594a8e0-1c5d-4ff7-8146-5d7b5e132c8e}" ma:internalName="TaxCatchAll" ma:showField="CatchAllData" ma:web="07609231-acae-40b1-8992-26d1ec8f80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911366-FEEA-4728-8F66-8CF1803352E0}">
  <ds:schemaRefs>
    <ds:schemaRef ds:uri="07609231-acae-40b1-8992-26d1ec8f8073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bd76807b-7035-44a2-93ee-9bb18f0b649c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9190CB2-6883-4C9B-89DA-7F9EB9F11B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76807b-7035-44a2-93ee-9bb18f0b649c"/>
    <ds:schemaRef ds:uri="07609231-acae-40b1-8992-26d1ec8f80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70303B-1A7D-4CF5-9FFB-73BE7CF0F8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BIUDŽETAS</vt:lpstr>
      <vt:lpstr>Paslaugų teikėjai</vt:lpstr>
      <vt:lpstr>Konkurs. akredit, vieš.pirk.</vt:lpstr>
      <vt:lpstr>Pavaldžios biudžetas</vt:lpstr>
      <vt:lpstr>Pavaldžios f. konkursai</vt:lpstr>
      <vt:lpstr>Pavaldžios akreditacijos</vt:lpstr>
      <vt:lpstr>Nepavaldžios f. konkursai</vt:lpstr>
      <vt:lpstr>Nepavaldžios akreditacijos</vt:lpstr>
      <vt:lpstr>Nepavaldžios Viešieji pirkimai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cp:keywords/>
  <dc:description/>
  <cp:lastModifiedBy>Loreta</cp:lastModifiedBy>
  <cp:revision/>
  <dcterms:created xsi:type="dcterms:W3CDTF">2017-08-07T11:05:13Z</dcterms:created>
  <dcterms:modified xsi:type="dcterms:W3CDTF">2024-10-28T13:56:06Z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0x0101008E25670BE377154BAD1C9BBF22B81D14</vt:lpwstr>
  </property>
  <property fmtid="{D5CDD505-2E9C-101B-9397-08002B2CF9AE}" pid="5" name="MediaServiceImageTags">
    <vt:lpwstr/>
  </property>
</Properties>
</file>